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/>
  <mc:AlternateContent xmlns:mc="http://schemas.openxmlformats.org/markup-compatibility/2006">
    <mc:Choice Requires="x15">
      <x15ac:absPath xmlns:x15ac="http://schemas.microsoft.com/office/spreadsheetml/2010/11/ac" url="G:\表格20171121\"/>
    </mc:Choice>
  </mc:AlternateContent>
  <bookViews>
    <workbookView xWindow="0" yWindow="0" windowWidth="28695" windowHeight="13050" tabRatio="558"/>
  </bookViews>
  <sheets>
    <sheet name="主页" sheetId="13" r:id="rId1"/>
    <sheet name="入库表" sheetId="1" r:id="rId2"/>
    <sheet name="出库表" sheetId="2" r:id="rId3"/>
    <sheet name="入库记录" sheetId="3" r:id="rId4"/>
    <sheet name="出库记录" sheetId="4" r:id="rId5"/>
    <sheet name="材料汇总" sheetId="5" r:id="rId6"/>
    <sheet name="使用说明" sheetId="14" r:id="rId7"/>
  </sheets>
  <definedNames>
    <definedName name="_xlnm._FilterDatabase" localSheetId="5" hidden="1">材料汇总!$A$2:$Q$15</definedName>
    <definedName name="_xlnm._FilterDatabase" localSheetId="4" hidden="1">出库记录!$A:$I</definedName>
    <definedName name="_xlnm._FilterDatabase" localSheetId="3" hidden="1">入库记录!$A:$I</definedName>
    <definedName name="codein">入库记录!$A:$A</definedName>
    <definedName name="codein1">入库记录!$A:$J</definedName>
    <definedName name="codeout">出库记录!$A:$A</definedName>
    <definedName name="codeout1">出库记录!$A:$J</definedName>
    <definedName name="comein">入库记录!$A:$I</definedName>
    <definedName name="comeout">出库记录!$A:$I</definedName>
    <definedName name="ddd">入库记录!$A:$A</definedName>
    <definedName name="kk">入库记录!$A:$A</definedName>
    <definedName name="_xlnm.Print_Area" localSheetId="5">材料汇总!$A$1:$P$50</definedName>
    <definedName name="_xlnm.Print_Area" localSheetId="4">出库记录!$A$1:$L$55</definedName>
    <definedName name="_xlnm.Print_Area" localSheetId="1">入库表!$A$1:$K$18</definedName>
    <definedName name="_xlnm.Print_Area" localSheetId="3">入库记录!$A$1:$L$57</definedName>
    <definedName name="_xlnm.Print_Titles" localSheetId="5">材料汇总!$2:$2</definedName>
    <definedName name="ran">#REF!</definedName>
    <definedName name="sumin">入库记录!$D:$D</definedName>
    <definedName name="sumout">出库记录!$D:$D</definedName>
    <definedName name="totalin">入库记录!$F:$F</definedName>
    <definedName name="totalout">出库记录!$F:$F</definedName>
  </definedNames>
  <calcPr calcId="162913" concurrentCalc="0"/>
</workbook>
</file>

<file path=xl/calcChain.xml><?xml version="1.0" encoding="utf-8"?>
<calcChain xmlns="http://schemas.openxmlformats.org/spreadsheetml/2006/main">
  <c r="F297" i="5" l="1"/>
  <c r="H297" i="5"/>
  <c r="J297" i="5"/>
  <c r="N297" i="5"/>
  <c r="G297" i="5"/>
  <c r="L297" i="5"/>
  <c r="I297" i="5"/>
  <c r="K297" i="5"/>
  <c r="C297" i="5"/>
  <c r="B297" i="5"/>
  <c r="F296" i="5"/>
  <c r="H296" i="5"/>
  <c r="J296" i="5"/>
  <c r="N296" i="5"/>
  <c r="G296" i="5"/>
  <c r="L296" i="5"/>
  <c r="I296" i="5"/>
  <c r="K296" i="5"/>
  <c r="C296" i="5"/>
  <c r="B296" i="5"/>
  <c r="F295" i="5"/>
  <c r="H295" i="5"/>
  <c r="J295" i="5"/>
  <c r="N295" i="5"/>
  <c r="G295" i="5"/>
  <c r="L295" i="5"/>
  <c r="I295" i="5"/>
  <c r="K295" i="5"/>
  <c r="C295" i="5"/>
  <c r="B295" i="5"/>
  <c r="F294" i="5"/>
  <c r="H294" i="5"/>
  <c r="J294" i="5"/>
  <c r="N294" i="5"/>
  <c r="G294" i="5"/>
  <c r="L294" i="5"/>
  <c r="I294" i="5"/>
  <c r="K294" i="5"/>
  <c r="C294" i="5"/>
  <c r="B294" i="5"/>
  <c r="F293" i="5"/>
  <c r="H293" i="5"/>
  <c r="J293" i="5"/>
  <c r="N293" i="5"/>
  <c r="G293" i="5"/>
  <c r="L293" i="5"/>
  <c r="I293" i="5"/>
  <c r="K293" i="5"/>
  <c r="C293" i="5"/>
  <c r="B293" i="5"/>
  <c r="F292" i="5"/>
  <c r="H292" i="5"/>
  <c r="J292" i="5"/>
  <c r="N292" i="5"/>
  <c r="G292" i="5"/>
  <c r="L292" i="5"/>
  <c r="I292" i="5"/>
  <c r="K292" i="5"/>
  <c r="C292" i="5"/>
  <c r="B292" i="5"/>
  <c r="F291" i="5"/>
  <c r="H291" i="5"/>
  <c r="J291" i="5"/>
  <c r="N291" i="5"/>
  <c r="G291" i="5"/>
  <c r="L291" i="5"/>
  <c r="I291" i="5"/>
  <c r="K291" i="5"/>
  <c r="C291" i="5"/>
  <c r="B291" i="5"/>
  <c r="F290" i="5"/>
  <c r="H290" i="5"/>
  <c r="J290" i="5"/>
  <c r="N290" i="5"/>
  <c r="G290" i="5"/>
  <c r="L290" i="5"/>
  <c r="I290" i="5"/>
  <c r="K290" i="5"/>
  <c r="C290" i="5"/>
  <c r="B290" i="5"/>
  <c r="F289" i="5"/>
  <c r="H289" i="5"/>
  <c r="J289" i="5"/>
  <c r="N289" i="5"/>
  <c r="G289" i="5"/>
  <c r="L289" i="5"/>
  <c r="I289" i="5"/>
  <c r="K289" i="5"/>
  <c r="C289" i="5"/>
  <c r="B289" i="5"/>
  <c r="F288" i="5"/>
  <c r="H288" i="5"/>
  <c r="J288" i="5"/>
  <c r="N288" i="5"/>
  <c r="G288" i="5"/>
  <c r="L288" i="5"/>
  <c r="I288" i="5"/>
  <c r="K288" i="5"/>
  <c r="C288" i="5"/>
  <c r="B288" i="5"/>
  <c r="F287" i="5"/>
  <c r="H287" i="5"/>
  <c r="J287" i="5"/>
  <c r="N287" i="5"/>
  <c r="G287" i="5"/>
  <c r="L287" i="5"/>
  <c r="I287" i="5"/>
  <c r="K287" i="5"/>
  <c r="C287" i="5"/>
  <c r="B287" i="5"/>
  <c r="F286" i="5"/>
  <c r="H286" i="5"/>
  <c r="J286" i="5"/>
  <c r="N286" i="5"/>
  <c r="G286" i="5"/>
  <c r="L286" i="5"/>
  <c r="I286" i="5"/>
  <c r="K286" i="5"/>
  <c r="C286" i="5"/>
  <c r="B286" i="5"/>
  <c r="F285" i="5"/>
  <c r="H285" i="5"/>
  <c r="J285" i="5"/>
  <c r="N285" i="5"/>
  <c r="G285" i="5"/>
  <c r="L285" i="5"/>
  <c r="I285" i="5"/>
  <c r="K285" i="5"/>
  <c r="C285" i="5"/>
  <c r="B285" i="5"/>
  <c r="F284" i="5"/>
  <c r="H284" i="5"/>
  <c r="J284" i="5"/>
  <c r="N284" i="5"/>
  <c r="G284" i="5"/>
  <c r="L284" i="5"/>
  <c r="I284" i="5"/>
  <c r="K284" i="5"/>
  <c r="C284" i="5"/>
  <c r="B284" i="5"/>
  <c r="F283" i="5"/>
  <c r="H283" i="5"/>
  <c r="J283" i="5"/>
  <c r="N283" i="5"/>
  <c r="G283" i="5"/>
  <c r="L283" i="5"/>
  <c r="I283" i="5"/>
  <c r="K283" i="5"/>
  <c r="C283" i="5"/>
  <c r="B283" i="5"/>
  <c r="F282" i="5"/>
  <c r="H282" i="5"/>
  <c r="J282" i="5"/>
  <c r="N282" i="5"/>
  <c r="G282" i="5"/>
  <c r="L282" i="5"/>
  <c r="I282" i="5"/>
  <c r="K282" i="5"/>
  <c r="C282" i="5"/>
  <c r="B282" i="5"/>
  <c r="F281" i="5"/>
  <c r="H281" i="5"/>
  <c r="J281" i="5"/>
  <c r="N281" i="5"/>
  <c r="G281" i="5"/>
  <c r="L281" i="5"/>
  <c r="I281" i="5"/>
  <c r="K281" i="5"/>
  <c r="C281" i="5"/>
  <c r="B281" i="5"/>
  <c r="F280" i="5"/>
  <c r="H280" i="5"/>
  <c r="J280" i="5"/>
  <c r="N280" i="5"/>
  <c r="G280" i="5"/>
  <c r="L280" i="5"/>
  <c r="I280" i="5"/>
  <c r="K280" i="5"/>
  <c r="C280" i="5"/>
  <c r="B280" i="5"/>
  <c r="F279" i="5"/>
  <c r="H279" i="5"/>
  <c r="J279" i="5"/>
  <c r="N279" i="5"/>
  <c r="G279" i="5"/>
  <c r="L279" i="5"/>
  <c r="I279" i="5"/>
  <c r="K279" i="5"/>
  <c r="C279" i="5"/>
  <c r="B279" i="5"/>
  <c r="F278" i="5"/>
  <c r="H278" i="5"/>
  <c r="J278" i="5"/>
  <c r="N278" i="5"/>
  <c r="G278" i="5"/>
  <c r="L278" i="5"/>
  <c r="I278" i="5"/>
  <c r="K278" i="5"/>
  <c r="C278" i="5"/>
  <c r="B278" i="5"/>
  <c r="F277" i="5"/>
  <c r="H277" i="5"/>
  <c r="J277" i="5"/>
  <c r="N277" i="5"/>
  <c r="G277" i="5"/>
  <c r="L277" i="5"/>
  <c r="I277" i="5"/>
  <c r="K277" i="5"/>
  <c r="C277" i="5"/>
  <c r="B277" i="5"/>
  <c r="F276" i="5"/>
  <c r="H276" i="5"/>
  <c r="J276" i="5"/>
  <c r="N276" i="5"/>
  <c r="G276" i="5"/>
  <c r="L276" i="5"/>
  <c r="I276" i="5"/>
  <c r="K276" i="5"/>
  <c r="C276" i="5"/>
  <c r="B276" i="5"/>
  <c r="F275" i="5"/>
  <c r="H275" i="5"/>
  <c r="J275" i="5"/>
  <c r="N275" i="5"/>
  <c r="G275" i="5"/>
  <c r="L275" i="5"/>
  <c r="I275" i="5"/>
  <c r="K275" i="5"/>
  <c r="C275" i="5"/>
  <c r="B275" i="5"/>
  <c r="F274" i="5"/>
  <c r="H274" i="5"/>
  <c r="J274" i="5"/>
  <c r="N274" i="5"/>
  <c r="G274" i="5"/>
  <c r="L274" i="5"/>
  <c r="I274" i="5"/>
  <c r="K274" i="5"/>
  <c r="C274" i="5"/>
  <c r="B274" i="5"/>
  <c r="F273" i="5"/>
  <c r="H273" i="5"/>
  <c r="J273" i="5"/>
  <c r="N273" i="5"/>
  <c r="G273" i="5"/>
  <c r="L273" i="5"/>
  <c r="I273" i="5"/>
  <c r="K273" i="5"/>
  <c r="C273" i="5"/>
  <c r="B273" i="5"/>
  <c r="F272" i="5"/>
  <c r="H272" i="5"/>
  <c r="J272" i="5"/>
  <c r="N272" i="5"/>
  <c r="G272" i="5"/>
  <c r="L272" i="5"/>
  <c r="I272" i="5"/>
  <c r="K272" i="5"/>
  <c r="C272" i="5"/>
  <c r="B272" i="5"/>
  <c r="F271" i="5"/>
  <c r="H271" i="5"/>
  <c r="J271" i="5"/>
  <c r="N271" i="5"/>
  <c r="G271" i="5"/>
  <c r="L271" i="5"/>
  <c r="I271" i="5"/>
  <c r="K271" i="5"/>
  <c r="C271" i="5"/>
  <c r="B271" i="5"/>
  <c r="F270" i="5"/>
  <c r="H270" i="5"/>
  <c r="J270" i="5"/>
  <c r="N270" i="5"/>
  <c r="G270" i="5"/>
  <c r="L270" i="5"/>
  <c r="I270" i="5"/>
  <c r="K270" i="5"/>
  <c r="C270" i="5"/>
  <c r="B270" i="5"/>
  <c r="F269" i="5"/>
  <c r="H269" i="5"/>
  <c r="J269" i="5"/>
  <c r="N269" i="5"/>
  <c r="G269" i="5"/>
  <c r="L269" i="5"/>
  <c r="I269" i="5"/>
  <c r="K269" i="5"/>
  <c r="C269" i="5"/>
  <c r="B269" i="5"/>
  <c r="F268" i="5"/>
  <c r="H268" i="5"/>
  <c r="J268" i="5"/>
  <c r="N268" i="5"/>
  <c r="G268" i="5"/>
  <c r="L268" i="5"/>
  <c r="I268" i="5"/>
  <c r="K268" i="5"/>
  <c r="C268" i="5"/>
  <c r="B268" i="5"/>
  <c r="F267" i="5"/>
  <c r="H267" i="5"/>
  <c r="J267" i="5"/>
  <c r="N267" i="5"/>
  <c r="G267" i="5"/>
  <c r="L267" i="5"/>
  <c r="I267" i="5"/>
  <c r="K267" i="5"/>
  <c r="C267" i="5"/>
  <c r="B267" i="5"/>
  <c r="F266" i="5"/>
  <c r="H266" i="5"/>
  <c r="J266" i="5"/>
  <c r="N266" i="5"/>
  <c r="G266" i="5"/>
  <c r="L266" i="5"/>
  <c r="I266" i="5"/>
  <c r="K266" i="5"/>
  <c r="C266" i="5"/>
  <c r="B266" i="5"/>
  <c r="F265" i="5"/>
  <c r="H265" i="5"/>
  <c r="J265" i="5"/>
  <c r="N265" i="5"/>
  <c r="G265" i="5"/>
  <c r="L265" i="5"/>
  <c r="I265" i="5"/>
  <c r="K265" i="5"/>
  <c r="C265" i="5"/>
  <c r="B265" i="5"/>
  <c r="F264" i="5"/>
  <c r="H264" i="5"/>
  <c r="J264" i="5"/>
  <c r="N264" i="5"/>
  <c r="G264" i="5"/>
  <c r="L264" i="5"/>
  <c r="I264" i="5"/>
  <c r="K264" i="5"/>
  <c r="C264" i="5"/>
  <c r="B264" i="5"/>
  <c r="F263" i="5"/>
  <c r="H263" i="5"/>
  <c r="J263" i="5"/>
  <c r="N263" i="5"/>
  <c r="G263" i="5"/>
  <c r="L263" i="5"/>
  <c r="I263" i="5"/>
  <c r="K263" i="5"/>
  <c r="C263" i="5"/>
  <c r="B263" i="5"/>
  <c r="F262" i="5"/>
  <c r="H262" i="5"/>
  <c r="J262" i="5"/>
  <c r="N262" i="5"/>
  <c r="G262" i="5"/>
  <c r="L262" i="5"/>
  <c r="I262" i="5"/>
  <c r="K262" i="5"/>
  <c r="C262" i="5"/>
  <c r="B262" i="5"/>
  <c r="F261" i="5"/>
  <c r="H261" i="5"/>
  <c r="J261" i="5"/>
  <c r="N261" i="5"/>
  <c r="G261" i="5"/>
  <c r="L261" i="5"/>
  <c r="I261" i="5"/>
  <c r="K261" i="5"/>
  <c r="C261" i="5"/>
  <c r="B261" i="5"/>
  <c r="F260" i="5"/>
  <c r="H260" i="5"/>
  <c r="J260" i="5"/>
  <c r="N260" i="5"/>
  <c r="G260" i="5"/>
  <c r="L260" i="5"/>
  <c r="I260" i="5"/>
  <c r="K260" i="5"/>
  <c r="C260" i="5"/>
  <c r="B260" i="5"/>
  <c r="F259" i="5"/>
  <c r="H259" i="5"/>
  <c r="J259" i="5"/>
  <c r="N259" i="5"/>
  <c r="G259" i="5"/>
  <c r="L259" i="5"/>
  <c r="I259" i="5"/>
  <c r="K259" i="5"/>
  <c r="C259" i="5"/>
  <c r="B259" i="5"/>
  <c r="F258" i="5"/>
  <c r="H258" i="5"/>
  <c r="J258" i="5"/>
  <c r="N258" i="5"/>
  <c r="G258" i="5"/>
  <c r="L258" i="5"/>
  <c r="I258" i="5"/>
  <c r="K258" i="5"/>
  <c r="C258" i="5"/>
  <c r="B258" i="5"/>
  <c r="F257" i="5"/>
  <c r="H257" i="5"/>
  <c r="J257" i="5"/>
  <c r="N257" i="5"/>
  <c r="G257" i="5"/>
  <c r="L257" i="5"/>
  <c r="I257" i="5"/>
  <c r="K257" i="5"/>
  <c r="C257" i="5"/>
  <c r="B257" i="5"/>
  <c r="F256" i="5"/>
  <c r="H256" i="5"/>
  <c r="J256" i="5"/>
  <c r="N256" i="5"/>
  <c r="G256" i="5"/>
  <c r="L256" i="5"/>
  <c r="I256" i="5"/>
  <c r="K256" i="5"/>
  <c r="C256" i="5"/>
  <c r="B256" i="5"/>
  <c r="F255" i="5"/>
  <c r="H255" i="5"/>
  <c r="J255" i="5"/>
  <c r="N255" i="5"/>
  <c r="G255" i="5"/>
  <c r="L255" i="5"/>
  <c r="I255" i="5"/>
  <c r="K255" i="5"/>
  <c r="C255" i="5"/>
  <c r="B255" i="5"/>
  <c r="F254" i="5"/>
  <c r="H254" i="5"/>
  <c r="J254" i="5"/>
  <c r="N254" i="5"/>
  <c r="G254" i="5"/>
  <c r="L254" i="5"/>
  <c r="I254" i="5"/>
  <c r="K254" i="5"/>
  <c r="C254" i="5"/>
  <c r="B254" i="5"/>
  <c r="F253" i="5"/>
  <c r="H253" i="5"/>
  <c r="J253" i="5"/>
  <c r="N253" i="5"/>
  <c r="G253" i="5"/>
  <c r="L253" i="5"/>
  <c r="I253" i="5"/>
  <c r="K253" i="5"/>
  <c r="C253" i="5"/>
  <c r="B253" i="5"/>
  <c r="F252" i="5"/>
  <c r="H252" i="5"/>
  <c r="J252" i="5"/>
  <c r="N252" i="5"/>
  <c r="G252" i="5"/>
  <c r="L252" i="5"/>
  <c r="I252" i="5"/>
  <c r="K252" i="5"/>
  <c r="C252" i="5"/>
  <c r="B252" i="5"/>
  <c r="F251" i="5"/>
  <c r="H251" i="5"/>
  <c r="J251" i="5"/>
  <c r="N251" i="5"/>
  <c r="G251" i="5"/>
  <c r="L251" i="5"/>
  <c r="I251" i="5"/>
  <c r="K251" i="5"/>
  <c r="C251" i="5"/>
  <c r="B251" i="5"/>
  <c r="F250" i="5"/>
  <c r="H250" i="5"/>
  <c r="J250" i="5"/>
  <c r="N250" i="5"/>
  <c r="G250" i="5"/>
  <c r="L250" i="5"/>
  <c r="I250" i="5"/>
  <c r="K250" i="5"/>
  <c r="C250" i="5"/>
  <c r="B250" i="5"/>
  <c r="F249" i="5"/>
  <c r="H249" i="5"/>
  <c r="J249" i="5"/>
  <c r="N249" i="5"/>
  <c r="G249" i="5"/>
  <c r="L249" i="5"/>
  <c r="I249" i="5"/>
  <c r="K249" i="5"/>
  <c r="C249" i="5"/>
  <c r="B249" i="5"/>
  <c r="F248" i="5"/>
  <c r="H248" i="5"/>
  <c r="J248" i="5"/>
  <c r="N248" i="5"/>
  <c r="G248" i="5"/>
  <c r="L248" i="5"/>
  <c r="I248" i="5"/>
  <c r="K248" i="5"/>
  <c r="C248" i="5"/>
  <c r="B248" i="5"/>
  <c r="F247" i="5"/>
  <c r="H247" i="5"/>
  <c r="J247" i="5"/>
  <c r="N247" i="5"/>
  <c r="G247" i="5"/>
  <c r="L247" i="5"/>
  <c r="I247" i="5"/>
  <c r="K247" i="5"/>
  <c r="C247" i="5"/>
  <c r="B247" i="5"/>
  <c r="F246" i="5"/>
  <c r="H246" i="5"/>
  <c r="J246" i="5"/>
  <c r="N246" i="5"/>
  <c r="G246" i="5"/>
  <c r="L246" i="5"/>
  <c r="I246" i="5"/>
  <c r="K246" i="5"/>
  <c r="C246" i="5"/>
  <c r="B246" i="5"/>
  <c r="F245" i="5"/>
  <c r="H245" i="5"/>
  <c r="J245" i="5"/>
  <c r="N245" i="5"/>
  <c r="G245" i="5"/>
  <c r="L245" i="5"/>
  <c r="I245" i="5"/>
  <c r="K245" i="5"/>
  <c r="C245" i="5"/>
  <c r="B245" i="5"/>
  <c r="F244" i="5"/>
  <c r="H244" i="5"/>
  <c r="J244" i="5"/>
  <c r="N244" i="5"/>
  <c r="G244" i="5"/>
  <c r="L244" i="5"/>
  <c r="I244" i="5"/>
  <c r="K244" i="5"/>
  <c r="C244" i="5"/>
  <c r="B244" i="5"/>
  <c r="F243" i="5"/>
  <c r="H243" i="5"/>
  <c r="J243" i="5"/>
  <c r="N243" i="5"/>
  <c r="G243" i="5"/>
  <c r="L243" i="5"/>
  <c r="I243" i="5"/>
  <c r="K243" i="5"/>
  <c r="C243" i="5"/>
  <c r="B243" i="5"/>
  <c r="F242" i="5"/>
  <c r="H242" i="5"/>
  <c r="J242" i="5"/>
  <c r="N242" i="5"/>
  <c r="G242" i="5"/>
  <c r="L242" i="5"/>
  <c r="I242" i="5"/>
  <c r="K242" i="5"/>
  <c r="C242" i="5"/>
  <c r="B242" i="5"/>
  <c r="F241" i="5"/>
  <c r="H241" i="5"/>
  <c r="J241" i="5"/>
  <c r="N241" i="5"/>
  <c r="G241" i="5"/>
  <c r="L241" i="5"/>
  <c r="I241" i="5"/>
  <c r="K241" i="5"/>
  <c r="C241" i="5"/>
  <c r="B241" i="5"/>
  <c r="F240" i="5"/>
  <c r="H240" i="5"/>
  <c r="J240" i="5"/>
  <c r="N240" i="5"/>
  <c r="G240" i="5"/>
  <c r="L240" i="5"/>
  <c r="I240" i="5"/>
  <c r="K240" i="5"/>
  <c r="C240" i="5"/>
  <c r="B240" i="5"/>
  <c r="F239" i="5"/>
  <c r="H239" i="5"/>
  <c r="J239" i="5"/>
  <c r="N239" i="5"/>
  <c r="G239" i="5"/>
  <c r="L239" i="5"/>
  <c r="I239" i="5"/>
  <c r="K239" i="5"/>
  <c r="C239" i="5"/>
  <c r="B239" i="5"/>
  <c r="F238" i="5"/>
  <c r="H238" i="5"/>
  <c r="J238" i="5"/>
  <c r="N238" i="5"/>
  <c r="G238" i="5"/>
  <c r="L238" i="5"/>
  <c r="I238" i="5"/>
  <c r="K238" i="5"/>
  <c r="C238" i="5"/>
  <c r="B238" i="5"/>
  <c r="F237" i="5"/>
  <c r="H237" i="5"/>
  <c r="J237" i="5"/>
  <c r="N237" i="5"/>
  <c r="G237" i="5"/>
  <c r="L237" i="5"/>
  <c r="I237" i="5"/>
  <c r="K237" i="5"/>
  <c r="C237" i="5"/>
  <c r="B237" i="5"/>
  <c r="F236" i="5"/>
  <c r="H236" i="5"/>
  <c r="J236" i="5"/>
  <c r="N236" i="5"/>
  <c r="G236" i="5"/>
  <c r="L236" i="5"/>
  <c r="I236" i="5"/>
  <c r="K236" i="5"/>
  <c r="C236" i="5"/>
  <c r="B236" i="5"/>
  <c r="F235" i="5"/>
  <c r="H235" i="5"/>
  <c r="J235" i="5"/>
  <c r="N235" i="5"/>
  <c r="G235" i="5"/>
  <c r="L235" i="5"/>
  <c r="I235" i="5"/>
  <c r="K235" i="5"/>
  <c r="C235" i="5"/>
  <c r="B235" i="5"/>
  <c r="F234" i="5"/>
  <c r="H234" i="5"/>
  <c r="J234" i="5"/>
  <c r="N234" i="5"/>
  <c r="G234" i="5"/>
  <c r="L234" i="5"/>
  <c r="I234" i="5"/>
  <c r="K234" i="5"/>
  <c r="C234" i="5"/>
  <c r="B234" i="5"/>
  <c r="F233" i="5"/>
  <c r="H233" i="5"/>
  <c r="J233" i="5"/>
  <c r="N233" i="5"/>
  <c r="G233" i="5"/>
  <c r="L233" i="5"/>
  <c r="I233" i="5"/>
  <c r="K233" i="5"/>
  <c r="C233" i="5"/>
  <c r="B233" i="5"/>
  <c r="F232" i="5"/>
  <c r="H232" i="5"/>
  <c r="J232" i="5"/>
  <c r="N232" i="5"/>
  <c r="G232" i="5"/>
  <c r="L232" i="5"/>
  <c r="I232" i="5"/>
  <c r="K232" i="5"/>
  <c r="C232" i="5"/>
  <c r="B232" i="5"/>
  <c r="F231" i="5"/>
  <c r="H231" i="5"/>
  <c r="J231" i="5"/>
  <c r="N231" i="5"/>
  <c r="G231" i="5"/>
  <c r="L231" i="5"/>
  <c r="I231" i="5"/>
  <c r="K231" i="5"/>
  <c r="C231" i="5"/>
  <c r="B231" i="5"/>
  <c r="F230" i="5"/>
  <c r="H230" i="5"/>
  <c r="J230" i="5"/>
  <c r="N230" i="5"/>
  <c r="G230" i="5"/>
  <c r="L230" i="5"/>
  <c r="I230" i="5"/>
  <c r="K230" i="5"/>
  <c r="C230" i="5"/>
  <c r="B230" i="5"/>
  <c r="F229" i="5"/>
  <c r="H229" i="5"/>
  <c r="J229" i="5"/>
  <c r="N229" i="5"/>
  <c r="G229" i="5"/>
  <c r="L229" i="5"/>
  <c r="I229" i="5"/>
  <c r="K229" i="5"/>
  <c r="C229" i="5"/>
  <c r="B229" i="5"/>
  <c r="F228" i="5"/>
  <c r="H228" i="5"/>
  <c r="J228" i="5"/>
  <c r="N228" i="5"/>
  <c r="G228" i="5"/>
  <c r="L228" i="5"/>
  <c r="I228" i="5"/>
  <c r="K228" i="5"/>
  <c r="C228" i="5"/>
  <c r="B228" i="5"/>
  <c r="F227" i="5"/>
  <c r="H227" i="5"/>
  <c r="J227" i="5"/>
  <c r="N227" i="5"/>
  <c r="G227" i="5"/>
  <c r="L227" i="5"/>
  <c r="I227" i="5"/>
  <c r="K227" i="5"/>
  <c r="C227" i="5"/>
  <c r="B227" i="5"/>
  <c r="F226" i="5"/>
  <c r="H226" i="5"/>
  <c r="J226" i="5"/>
  <c r="N226" i="5"/>
  <c r="G226" i="5"/>
  <c r="L226" i="5"/>
  <c r="I226" i="5"/>
  <c r="K226" i="5"/>
  <c r="C226" i="5"/>
  <c r="B226" i="5"/>
  <c r="F225" i="5"/>
  <c r="H225" i="5"/>
  <c r="J225" i="5"/>
  <c r="N225" i="5"/>
  <c r="G225" i="5"/>
  <c r="L225" i="5"/>
  <c r="I225" i="5"/>
  <c r="K225" i="5"/>
  <c r="C225" i="5"/>
  <c r="B225" i="5"/>
  <c r="F224" i="5"/>
  <c r="H224" i="5"/>
  <c r="J224" i="5"/>
  <c r="N224" i="5"/>
  <c r="G224" i="5"/>
  <c r="L224" i="5"/>
  <c r="I224" i="5"/>
  <c r="K224" i="5"/>
  <c r="C224" i="5"/>
  <c r="B224" i="5"/>
  <c r="F223" i="5"/>
  <c r="H223" i="5"/>
  <c r="J223" i="5"/>
  <c r="N223" i="5"/>
  <c r="G223" i="5"/>
  <c r="L223" i="5"/>
  <c r="I223" i="5"/>
  <c r="K223" i="5"/>
  <c r="C223" i="5"/>
  <c r="B223" i="5"/>
  <c r="F222" i="5"/>
  <c r="H222" i="5"/>
  <c r="J222" i="5"/>
  <c r="N222" i="5"/>
  <c r="G222" i="5"/>
  <c r="L222" i="5"/>
  <c r="I222" i="5"/>
  <c r="K222" i="5"/>
  <c r="C222" i="5"/>
  <c r="B222" i="5"/>
  <c r="F221" i="5"/>
  <c r="H221" i="5"/>
  <c r="J221" i="5"/>
  <c r="N221" i="5"/>
  <c r="G221" i="5"/>
  <c r="L221" i="5"/>
  <c r="I221" i="5"/>
  <c r="K221" i="5"/>
  <c r="C221" i="5"/>
  <c r="B221" i="5"/>
  <c r="F220" i="5"/>
  <c r="H220" i="5"/>
  <c r="J220" i="5"/>
  <c r="N220" i="5"/>
  <c r="G220" i="5"/>
  <c r="L220" i="5"/>
  <c r="I220" i="5"/>
  <c r="K220" i="5"/>
  <c r="C220" i="5"/>
  <c r="B220" i="5"/>
  <c r="F219" i="5"/>
  <c r="H219" i="5"/>
  <c r="J219" i="5"/>
  <c r="N219" i="5"/>
  <c r="G219" i="5"/>
  <c r="L219" i="5"/>
  <c r="I219" i="5"/>
  <c r="K219" i="5"/>
  <c r="C219" i="5"/>
  <c r="B219" i="5"/>
  <c r="F218" i="5"/>
  <c r="H218" i="5"/>
  <c r="J218" i="5"/>
  <c r="N218" i="5"/>
  <c r="G218" i="5"/>
  <c r="L218" i="5"/>
  <c r="I218" i="5"/>
  <c r="K218" i="5"/>
  <c r="C218" i="5"/>
  <c r="B218" i="5"/>
  <c r="F217" i="5"/>
  <c r="H217" i="5"/>
  <c r="J217" i="5"/>
  <c r="N217" i="5"/>
  <c r="G217" i="5"/>
  <c r="L217" i="5"/>
  <c r="I217" i="5"/>
  <c r="K217" i="5"/>
  <c r="C217" i="5"/>
  <c r="B217" i="5"/>
  <c r="F216" i="5"/>
  <c r="H216" i="5"/>
  <c r="J216" i="5"/>
  <c r="N216" i="5"/>
  <c r="G216" i="5"/>
  <c r="L216" i="5"/>
  <c r="I216" i="5"/>
  <c r="K216" i="5"/>
  <c r="C216" i="5"/>
  <c r="B216" i="5"/>
  <c r="F215" i="5"/>
  <c r="H215" i="5"/>
  <c r="J215" i="5"/>
  <c r="N215" i="5"/>
  <c r="G215" i="5"/>
  <c r="L215" i="5"/>
  <c r="I215" i="5"/>
  <c r="K215" i="5"/>
  <c r="C215" i="5"/>
  <c r="B215" i="5"/>
  <c r="F214" i="5"/>
  <c r="H214" i="5"/>
  <c r="J214" i="5"/>
  <c r="N214" i="5"/>
  <c r="G214" i="5"/>
  <c r="L214" i="5"/>
  <c r="I214" i="5"/>
  <c r="K214" i="5"/>
  <c r="C214" i="5"/>
  <c r="B214" i="5"/>
  <c r="F213" i="5"/>
  <c r="H213" i="5"/>
  <c r="J213" i="5"/>
  <c r="N213" i="5"/>
  <c r="G213" i="5"/>
  <c r="L213" i="5"/>
  <c r="I213" i="5"/>
  <c r="K213" i="5"/>
  <c r="C213" i="5"/>
  <c r="B213" i="5"/>
  <c r="F212" i="5"/>
  <c r="H212" i="5"/>
  <c r="J212" i="5"/>
  <c r="N212" i="5"/>
  <c r="G212" i="5"/>
  <c r="L212" i="5"/>
  <c r="I212" i="5"/>
  <c r="K212" i="5"/>
  <c r="C212" i="5"/>
  <c r="B212" i="5"/>
  <c r="F211" i="5"/>
  <c r="H211" i="5"/>
  <c r="J211" i="5"/>
  <c r="N211" i="5"/>
  <c r="G211" i="5"/>
  <c r="L211" i="5"/>
  <c r="I211" i="5"/>
  <c r="K211" i="5"/>
  <c r="C211" i="5"/>
  <c r="B211" i="5"/>
  <c r="F210" i="5"/>
  <c r="H210" i="5"/>
  <c r="J210" i="5"/>
  <c r="N210" i="5"/>
  <c r="G210" i="5"/>
  <c r="L210" i="5"/>
  <c r="I210" i="5"/>
  <c r="K210" i="5"/>
  <c r="C210" i="5"/>
  <c r="B210" i="5"/>
  <c r="F209" i="5"/>
  <c r="H209" i="5"/>
  <c r="J209" i="5"/>
  <c r="N209" i="5"/>
  <c r="G209" i="5"/>
  <c r="L209" i="5"/>
  <c r="I209" i="5"/>
  <c r="K209" i="5"/>
  <c r="C209" i="5"/>
  <c r="B209" i="5"/>
  <c r="F208" i="5"/>
  <c r="H208" i="5"/>
  <c r="J208" i="5"/>
  <c r="N208" i="5"/>
  <c r="G208" i="5"/>
  <c r="L208" i="5"/>
  <c r="I208" i="5"/>
  <c r="K208" i="5"/>
  <c r="C208" i="5"/>
  <c r="B208" i="5"/>
  <c r="F207" i="5"/>
  <c r="H207" i="5"/>
  <c r="J207" i="5"/>
  <c r="N207" i="5"/>
  <c r="G207" i="5"/>
  <c r="L207" i="5"/>
  <c r="I207" i="5"/>
  <c r="K207" i="5"/>
  <c r="C207" i="5"/>
  <c r="B207" i="5"/>
  <c r="F206" i="5"/>
  <c r="H206" i="5"/>
  <c r="J206" i="5"/>
  <c r="N206" i="5"/>
  <c r="G206" i="5"/>
  <c r="L206" i="5"/>
  <c r="I206" i="5"/>
  <c r="K206" i="5"/>
  <c r="C206" i="5"/>
  <c r="B206" i="5"/>
  <c r="F205" i="5"/>
  <c r="H205" i="5"/>
  <c r="J205" i="5"/>
  <c r="N205" i="5"/>
  <c r="G205" i="5"/>
  <c r="L205" i="5"/>
  <c r="I205" i="5"/>
  <c r="K205" i="5"/>
  <c r="C205" i="5"/>
  <c r="B205" i="5"/>
  <c r="F204" i="5"/>
  <c r="H204" i="5"/>
  <c r="J204" i="5"/>
  <c r="N204" i="5"/>
  <c r="G204" i="5"/>
  <c r="L204" i="5"/>
  <c r="I204" i="5"/>
  <c r="K204" i="5"/>
  <c r="C204" i="5"/>
  <c r="B204" i="5"/>
  <c r="F203" i="5"/>
  <c r="H203" i="5"/>
  <c r="J203" i="5"/>
  <c r="N203" i="5"/>
  <c r="G203" i="5"/>
  <c r="L203" i="5"/>
  <c r="I203" i="5"/>
  <c r="K203" i="5"/>
  <c r="C203" i="5"/>
  <c r="B203" i="5"/>
  <c r="F202" i="5"/>
  <c r="H202" i="5"/>
  <c r="J202" i="5"/>
  <c r="N202" i="5"/>
  <c r="G202" i="5"/>
  <c r="L202" i="5"/>
  <c r="I202" i="5"/>
  <c r="K202" i="5"/>
  <c r="C202" i="5"/>
  <c r="B202" i="5"/>
  <c r="F201" i="5"/>
  <c r="H201" i="5"/>
  <c r="J201" i="5"/>
  <c r="N201" i="5"/>
  <c r="G201" i="5"/>
  <c r="L201" i="5"/>
  <c r="I201" i="5"/>
  <c r="K201" i="5"/>
  <c r="C201" i="5"/>
  <c r="B201" i="5"/>
  <c r="F200" i="5"/>
  <c r="H200" i="5"/>
  <c r="J200" i="5"/>
  <c r="N200" i="5"/>
  <c r="G200" i="5"/>
  <c r="L200" i="5"/>
  <c r="I200" i="5"/>
  <c r="K200" i="5"/>
  <c r="C200" i="5"/>
  <c r="B200" i="5"/>
  <c r="F199" i="5"/>
  <c r="H199" i="5"/>
  <c r="J199" i="5"/>
  <c r="N199" i="5"/>
  <c r="G199" i="5"/>
  <c r="L199" i="5"/>
  <c r="I199" i="5"/>
  <c r="K199" i="5"/>
  <c r="C199" i="5"/>
  <c r="B199" i="5"/>
  <c r="F198" i="5"/>
  <c r="H198" i="5"/>
  <c r="J198" i="5"/>
  <c r="N198" i="5"/>
  <c r="G198" i="5"/>
  <c r="L198" i="5"/>
  <c r="I198" i="5"/>
  <c r="K198" i="5"/>
  <c r="C198" i="5"/>
  <c r="B198" i="5"/>
  <c r="F197" i="5"/>
  <c r="H197" i="5"/>
  <c r="J197" i="5"/>
  <c r="N197" i="5"/>
  <c r="G197" i="5"/>
  <c r="L197" i="5"/>
  <c r="I197" i="5"/>
  <c r="K197" i="5"/>
  <c r="C197" i="5"/>
  <c r="B197" i="5"/>
  <c r="F196" i="5"/>
  <c r="H196" i="5"/>
  <c r="J196" i="5"/>
  <c r="N196" i="5"/>
  <c r="G196" i="5"/>
  <c r="L196" i="5"/>
  <c r="I196" i="5"/>
  <c r="K196" i="5"/>
  <c r="C196" i="5"/>
  <c r="B196" i="5"/>
  <c r="F195" i="5"/>
  <c r="H195" i="5"/>
  <c r="J195" i="5"/>
  <c r="N195" i="5"/>
  <c r="G195" i="5"/>
  <c r="L195" i="5"/>
  <c r="I195" i="5"/>
  <c r="K195" i="5"/>
  <c r="C195" i="5"/>
  <c r="B195" i="5"/>
  <c r="F194" i="5"/>
  <c r="H194" i="5"/>
  <c r="J194" i="5"/>
  <c r="N194" i="5"/>
  <c r="G194" i="5"/>
  <c r="L194" i="5"/>
  <c r="I194" i="5"/>
  <c r="K194" i="5"/>
  <c r="C194" i="5"/>
  <c r="B194" i="5"/>
  <c r="F193" i="5"/>
  <c r="H193" i="5"/>
  <c r="J193" i="5"/>
  <c r="N193" i="5"/>
  <c r="G193" i="5"/>
  <c r="L193" i="5"/>
  <c r="I193" i="5"/>
  <c r="K193" i="5"/>
  <c r="C193" i="5"/>
  <c r="B193" i="5"/>
  <c r="F192" i="5"/>
  <c r="H192" i="5"/>
  <c r="J192" i="5"/>
  <c r="N192" i="5"/>
  <c r="G192" i="5"/>
  <c r="L192" i="5"/>
  <c r="I192" i="5"/>
  <c r="K192" i="5"/>
  <c r="C192" i="5"/>
  <c r="B192" i="5"/>
  <c r="F191" i="5"/>
  <c r="H191" i="5"/>
  <c r="J191" i="5"/>
  <c r="N191" i="5"/>
  <c r="G191" i="5"/>
  <c r="L191" i="5"/>
  <c r="I191" i="5"/>
  <c r="K191" i="5"/>
  <c r="C191" i="5"/>
  <c r="B191" i="5"/>
  <c r="F190" i="5"/>
  <c r="H190" i="5"/>
  <c r="J190" i="5"/>
  <c r="N190" i="5"/>
  <c r="G190" i="5"/>
  <c r="L190" i="5"/>
  <c r="I190" i="5"/>
  <c r="K190" i="5"/>
  <c r="C190" i="5"/>
  <c r="B190" i="5"/>
  <c r="F189" i="5"/>
  <c r="H189" i="5"/>
  <c r="J189" i="5"/>
  <c r="N189" i="5"/>
  <c r="G189" i="5"/>
  <c r="L189" i="5"/>
  <c r="I189" i="5"/>
  <c r="K189" i="5"/>
  <c r="C189" i="5"/>
  <c r="B189" i="5"/>
  <c r="F188" i="5"/>
  <c r="H188" i="5"/>
  <c r="J188" i="5"/>
  <c r="N188" i="5"/>
  <c r="G188" i="5"/>
  <c r="L188" i="5"/>
  <c r="I188" i="5"/>
  <c r="K188" i="5"/>
  <c r="C188" i="5"/>
  <c r="B188" i="5"/>
  <c r="F187" i="5"/>
  <c r="H187" i="5"/>
  <c r="J187" i="5"/>
  <c r="N187" i="5"/>
  <c r="G187" i="5"/>
  <c r="L187" i="5"/>
  <c r="I187" i="5"/>
  <c r="K187" i="5"/>
  <c r="C187" i="5"/>
  <c r="B187" i="5"/>
  <c r="F186" i="5"/>
  <c r="H186" i="5"/>
  <c r="J186" i="5"/>
  <c r="N186" i="5"/>
  <c r="G186" i="5"/>
  <c r="L186" i="5"/>
  <c r="I186" i="5"/>
  <c r="K186" i="5"/>
  <c r="C186" i="5"/>
  <c r="B186" i="5"/>
  <c r="F185" i="5"/>
  <c r="H185" i="5"/>
  <c r="J185" i="5"/>
  <c r="N185" i="5"/>
  <c r="G185" i="5"/>
  <c r="L185" i="5"/>
  <c r="I185" i="5"/>
  <c r="K185" i="5"/>
  <c r="C185" i="5"/>
  <c r="B185" i="5"/>
  <c r="F184" i="5"/>
  <c r="H184" i="5"/>
  <c r="J184" i="5"/>
  <c r="N184" i="5"/>
  <c r="G184" i="5"/>
  <c r="L184" i="5"/>
  <c r="I184" i="5"/>
  <c r="K184" i="5"/>
  <c r="C184" i="5"/>
  <c r="B184" i="5"/>
  <c r="F183" i="5"/>
  <c r="H183" i="5"/>
  <c r="J183" i="5"/>
  <c r="N183" i="5"/>
  <c r="G183" i="5"/>
  <c r="L183" i="5"/>
  <c r="I183" i="5"/>
  <c r="K183" i="5"/>
  <c r="C183" i="5"/>
  <c r="B183" i="5"/>
  <c r="F182" i="5"/>
  <c r="H182" i="5"/>
  <c r="J182" i="5"/>
  <c r="N182" i="5"/>
  <c r="G182" i="5"/>
  <c r="L182" i="5"/>
  <c r="I182" i="5"/>
  <c r="K182" i="5"/>
  <c r="C182" i="5"/>
  <c r="B182" i="5"/>
  <c r="F181" i="5"/>
  <c r="H181" i="5"/>
  <c r="J181" i="5"/>
  <c r="N181" i="5"/>
  <c r="G181" i="5"/>
  <c r="L181" i="5"/>
  <c r="I181" i="5"/>
  <c r="K181" i="5"/>
  <c r="C181" i="5"/>
  <c r="B181" i="5"/>
  <c r="F180" i="5"/>
  <c r="H180" i="5"/>
  <c r="J180" i="5"/>
  <c r="N180" i="5"/>
  <c r="G180" i="5"/>
  <c r="L180" i="5"/>
  <c r="I180" i="5"/>
  <c r="K180" i="5"/>
  <c r="C180" i="5"/>
  <c r="B180" i="5"/>
  <c r="F179" i="5"/>
  <c r="H179" i="5"/>
  <c r="J179" i="5"/>
  <c r="N179" i="5"/>
  <c r="G179" i="5"/>
  <c r="L179" i="5"/>
  <c r="I179" i="5"/>
  <c r="K179" i="5"/>
  <c r="C179" i="5"/>
  <c r="B179" i="5"/>
  <c r="F178" i="5"/>
  <c r="H178" i="5"/>
  <c r="J178" i="5"/>
  <c r="N178" i="5"/>
  <c r="G178" i="5"/>
  <c r="L178" i="5"/>
  <c r="I178" i="5"/>
  <c r="K178" i="5"/>
  <c r="C178" i="5"/>
  <c r="B178" i="5"/>
  <c r="F177" i="5"/>
  <c r="H177" i="5"/>
  <c r="J177" i="5"/>
  <c r="N177" i="5"/>
  <c r="G177" i="5"/>
  <c r="L177" i="5"/>
  <c r="I177" i="5"/>
  <c r="K177" i="5"/>
  <c r="C177" i="5"/>
  <c r="B177" i="5"/>
  <c r="F176" i="5"/>
  <c r="H176" i="5"/>
  <c r="J176" i="5"/>
  <c r="N176" i="5"/>
  <c r="G176" i="5"/>
  <c r="L176" i="5"/>
  <c r="I176" i="5"/>
  <c r="K176" i="5"/>
  <c r="C176" i="5"/>
  <c r="B176" i="5"/>
  <c r="F175" i="5"/>
  <c r="H175" i="5"/>
  <c r="J175" i="5"/>
  <c r="N175" i="5"/>
  <c r="G175" i="5"/>
  <c r="L175" i="5"/>
  <c r="I175" i="5"/>
  <c r="K175" i="5"/>
  <c r="C175" i="5"/>
  <c r="B175" i="5"/>
  <c r="F174" i="5"/>
  <c r="H174" i="5"/>
  <c r="J174" i="5"/>
  <c r="N174" i="5"/>
  <c r="G174" i="5"/>
  <c r="L174" i="5"/>
  <c r="I174" i="5"/>
  <c r="K174" i="5"/>
  <c r="C174" i="5"/>
  <c r="B174" i="5"/>
  <c r="F173" i="5"/>
  <c r="H173" i="5"/>
  <c r="J173" i="5"/>
  <c r="N173" i="5"/>
  <c r="G173" i="5"/>
  <c r="L173" i="5"/>
  <c r="I173" i="5"/>
  <c r="K173" i="5"/>
  <c r="C173" i="5"/>
  <c r="B173" i="5"/>
  <c r="F172" i="5"/>
  <c r="H172" i="5"/>
  <c r="J172" i="5"/>
  <c r="N172" i="5"/>
  <c r="G172" i="5"/>
  <c r="L172" i="5"/>
  <c r="I172" i="5"/>
  <c r="K172" i="5"/>
  <c r="C172" i="5"/>
  <c r="B172" i="5"/>
  <c r="F171" i="5"/>
  <c r="H171" i="5"/>
  <c r="J171" i="5"/>
  <c r="N171" i="5"/>
  <c r="G171" i="5"/>
  <c r="L171" i="5"/>
  <c r="I171" i="5"/>
  <c r="K171" i="5"/>
  <c r="C171" i="5"/>
  <c r="B171" i="5"/>
  <c r="F170" i="5"/>
  <c r="H170" i="5"/>
  <c r="J170" i="5"/>
  <c r="N170" i="5"/>
  <c r="G170" i="5"/>
  <c r="L170" i="5"/>
  <c r="I170" i="5"/>
  <c r="K170" i="5"/>
  <c r="C170" i="5"/>
  <c r="B170" i="5"/>
  <c r="F169" i="5"/>
  <c r="H169" i="5"/>
  <c r="J169" i="5"/>
  <c r="N169" i="5"/>
  <c r="G169" i="5"/>
  <c r="L169" i="5"/>
  <c r="I169" i="5"/>
  <c r="K169" i="5"/>
  <c r="C169" i="5"/>
  <c r="B169" i="5"/>
  <c r="F168" i="5"/>
  <c r="H168" i="5"/>
  <c r="J168" i="5"/>
  <c r="N168" i="5"/>
  <c r="G168" i="5"/>
  <c r="L168" i="5"/>
  <c r="I168" i="5"/>
  <c r="K168" i="5"/>
  <c r="C168" i="5"/>
  <c r="B168" i="5"/>
  <c r="F167" i="5"/>
  <c r="H167" i="5"/>
  <c r="J167" i="5"/>
  <c r="N167" i="5"/>
  <c r="G167" i="5"/>
  <c r="L167" i="5"/>
  <c r="I167" i="5"/>
  <c r="K167" i="5"/>
  <c r="C167" i="5"/>
  <c r="B167" i="5"/>
  <c r="F166" i="5"/>
  <c r="H166" i="5"/>
  <c r="J166" i="5"/>
  <c r="N166" i="5"/>
  <c r="G166" i="5"/>
  <c r="L166" i="5"/>
  <c r="I166" i="5"/>
  <c r="K166" i="5"/>
  <c r="C166" i="5"/>
  <c r="B166" i="5"/>
  <c r="F165" i="5"/>
  <c r="H165" i="5"/>
  <c r="J165" i="5"/>
  <c r="N165" i="5"/>
  <c r="G165" i="5"/>
  <c r="L165" i="5"/>
  <c r="I165" i="5"/>
  <c r="K165" i="5"/>
  <c r="C165" i="5"/>
  <c r="B165" i="5"/>
  <c r="F164" i="5"/>
  <c r="H164" i="5"/>
  <c r="J164" i="5"/>
  <c r="N164" i="5"/>
  <c r="G164" i="5"/>
  <c r="L164" i="5"/>
  <c r="I164" i="5"/>
  <c r="K164" i="5"/>
  <c r="C164" i="5"/>
  <c r="B164" i="5"/>
  <c r="F163" i="5"/>
  <c r="H163" i="5"/>
  <c r="J163" i="5"/>
  <c r="N163" i="5"/>
  <c r="G163" i="5"/>
  <c r="L163" i="5"/>
  <c r="I163" i="5"/>
  <c r="K163" i="5"/>
  <c r="C163" i="5"/>
  <c r="B163" i="5"/>
  <c r="F162" i="5"/>
  <c r="H162" i="5"/>
  <c r="J162" i="5"/>
  <c r="N162" i="5"/>
  <c r="G162" i="5"/>
  <c r="L162" i="5"/>
  <c r="I162" i="5"/>
  <c r="K162" i="5"/>
  <c r="C162" i="5"/>
  <c r="B162" i="5"/>
  <c r="F161" i="5"/>
  <c r="H161" i="5"/>
  <c r="J161" i="5"/>
  <c r="N161" i="5"/>
  <c r="G161" i="5"/>
  <c r="L161" i="5"/>
  <c r="I161" i="5"/>
  <c r="K161" i="5"/>
  <c r="C161" i="5"/>
  <c r="B161" i="5"/>
  <c r="F160" i="5"/>
  <c r="H160" i="5"/>
  <c r="J160" i="5"/>
  <c r="N160" i="5"/>
  <c r="G160" i="5"/>
  <c r="L160" i="5"/>
  <c r="I160" i="5"/>
  <c r="K160" i="5"/>
  <c r="C160" i="5"/>
  <c r="B160" i="5"/>
  <c r="F159" i="5"/>
  <c r="H159" i="5"/>
  <c r="J159" i="5"/>
  <c r="N159" i="5"/>
  <c r="G159" i="5"/>
  <c r="L159" i="5"/>
  <c r="I159" i="5"/>
  <c r="K159" i="5"/>
  <c r="C159" i="5"/>
  <c r="B159" i="5"/>
  <c r="F158" i="5"/>
  <c r="H158" i="5"/>
  <c r="J158" i="5"/>
  <c r="N158" i="5"/>
  <c r="G158" i="5"/>
  <c r="L158" i="5"/>
  <c r="I158" i="5"/>
  <c r="K158" i="5"/>
  <c r="C158" i="5"/>
  <c r="B158" i="5"/>
  <c r="F157" i="5"/>
  <c r="H157" i="5"/>
  <c r="J157" i="5"/>
  <c r="N157" i="5"/>
  <c r="G157" i="5"/>
  <c r="L157" i="5"/>
  <c r="I157" i="5"/>
  <c r="K157" i="5"/>
  <c r="C157" i="5"/>
  <c r="B157" i="5"/>
  <c r="F156" i="5"/>
  <c r="H156" i="5"/>
  <c r="J156" i="5"/>
  <c r="N156" i="5"/>
  <c r="G156" i="5"/>
  <c r="L156" i="5"/>
  <c r="I156" i="5"/>
  <c r="K156" i="5"/>
  <c r="C156" i="5"/>
  <c r="B156" i="5"/>
  <c r="F155" i="5"/>
  <c r="H155" i="5"/>
  <c r="J155" i="5"/>
  <c r="N155" i="5"/>
  <c r="G155" i="5"/>
  <c r="L155" i="5"/>
  <c r="I155" i="5"/>
  <c r="K155" i="5"/>
  <c r="C155" i="5"/>
  <c r="B155" i="5"/>
  <c r="F154" i="5"/>
  <c r="H154" i="5"/>
  <c r="J154" i="5"/>
  <c r="N154" i="5"/>
  <c r="G154" i="5"/>
  <c r="L154" i="5"/>
  <c r="I154" i="5"/>
  <c r="K154" i="5"/>
  <c r="C154" i="5"/>
  <c r="B154" i="5"/>
  <c r="F153" i="5"/>
  <c r="H153" i="5"/>
  <c r="J153" i="5"/>
  <c r="N153" i="5"/>
  <c r="G153" i="5"/>
  <c r="L153" i="5"/>
  <c r="I153" i="5"/>
  <c r="K153" i="5"/>
  <c r="C153" i="5"/>
  <c r="B153" i="5"/>
  <c r="F152" i="5"/>
  <c r="H152" i="5"/>
  <c r="J152" i="5"/>
  <c r="N152" i="5"/>
  <c r="G152" i="5"/>
  <c r="L152" i="5"/>
  <c r="I152" i="5"/>
  <c r="K152" i="5"/>
  <c r="C152" i="5"/>
  <c r="B152" i="5"/>
  <c r="F151" i="5"/>
  <c r="H151" i="5"/>
  <c r="J151" i="5"/>
  <c r="N151" i="5"/>
  <c r="G151" i="5"/>
  <c r="L151" i="5"/>
  <c r="I151" i="5"/>
  <c r="K151" i="5"/>
  <c r="C151" i="5"/>
  <c r="B151" i="5"/>
  <c r="F150" i="5"/>
  <c r="H150" i="5"/>
  <c r="J150" i="5"/>
  <c r="N150" i="5"/>
  <c r="G150" i="5"/>
  <c r="L150" i="5"/>
  <c r="I150" i="5"/>
  <c r="K150" i="5"/>
  <c r="C150" i="5"/>
  <c r="B150" i="5"/>
  <c r="F149" i="5"/>
  <c r="H149" i="5"/>
  <c r="J149" i="5"/>
  <c r="N149" i="5"/>
  <c r="G149" i="5"/>
  <c r="L149" i="5"/>
  <c r="I149" i="5"/>
  <c r="K149" i="5"/>
  <c r="C149" i="5"/>
  <c r="B149" i="5"/>
  <c r="F148" i="5"/>
  <c r="H148" i="5"/>
  <c r="J148" i="5"/>
  <c r="N148" i="5"/>
  <c r="G148" i="5"/>
  <c r="L148" i="5"/>
  <c r="I148" i="5"/>
  <c r="K148" i="5"/>
  <c r="C148" i="5"/>
  <c r="B148" i="5"/>
  <c r="F147" i="5"/>
  <c r="H147" i="5"/>
  <c r="J147" i="5"/>
  <c r="N147" i="5"/>
  <c r="G147" i="5"/>
  <c r="L147" i="5"/>
  <c r="I147" i="5"/>
  <c r="K147" i="5"/>
  <c r="C147" i="5"/>
  <c r="B147" i="5"/>
  <c r="F146" i="5"/>
  <c r="H146" i="5"/>
  <c r="J146" i="5"/>
  <c r="N146" i="5"/>
  <c r="G146" i="5"/>
  <c r="L146" i="5"/>
  <c r="I146" i="5"/>
  <c r="K146" i="5"/>
  <c r="C146" i="5"/>
  <c r="B146" i="5"/>
  <c r="F145" i="5"/>
  <c r="H145" i="5"/>
  <c r="J145" i="5"/>
  <c r="N145" i="5"/>
  <c r="G145" i="5"/>
  <c r="L145" i="5"/>
  <c r="I145" i="5"/>
  <c r="K145" i="5"/>
  <c r="C145" i="5"/>
  <c r="B145" i="5"/>
  <c r="F144" i="5"/>
  <c r="H144" i="5"/>
  <c r="J144" i="5"/>
  <c r="N144" i="5"/>
  <c r="G144" i="5"/>
  <c r="L144" i="5"/>
  <c r="I144" i="5"/>
  <c r="K144" i="5"/>
  <c r="C144" i="5"/>
  <c r="B144" i="5"/>
  <c r="F143" i="5"/>
  <c r="H143" i="5"/>
  <c r="J143" i="5"/>
  <c r="N143" i="5"/>
  <c r="G143" i="5"/>
  <c r="L143" i="5"/>
  <c r="I143" i="5"/>
  <c r="K143" i="5"/>
  <c r="C143" i="5"/>
  <c r="B143" i="5"/>
  <c r="F142" i="5"/>
  <c r="H142" i="5"/>
  <c r="J142" i="5"/>
  <c r="N142" i="5"/>
  <c r="G142" i="5"/>
  <c r="L142" i="5"/>
  <c r="I142" i="5"/>
  <c r="K142" i="5"/>
  <c r="C142" i="5"/>
  <c r="B142" i="5"/>
  <c r="F141" i="5"/>
  <c r="H141" i="5"/>
  <c r="J141" i="5"/>
  <c r="N141" i="5"/>
  <c r="G141" i="5"/>
  <c r="L141" i="5"/>
  <c r="I141" i="5"/>
  <c r="K141" i="5"/>
  <c r="C141" i="5"/>
  <c r="B141" i="5"/>
  <c r="F140" i="5"/>
  <c r="H140" i="5"/>
  <c r="J140" i="5"/>
  <c r="N140" i="5"/>
  <c r="G140" i="5"/>
  <c r="L140" i="5"/>
  <c r="I140" i="5"/>
  <c r="K140" i="5"/>
  <c r="C140" i="5"/>
  <c r="B140" i="5"/>
  <c r="F139" i="5"/>
  <c r="H139" i="5"/>
  <c r="J139" i="5"/>
  <c r="N139" i="5"/>
  <c r="G139" i="5"/>
  <c r="L139" i="5"/>
  <c r="I139" i="5"/>
  <c r="K139" i="5"/>
  <c r="C139" i="5"/>
  <c r="B139" i="5"/>
  <c r="F138" i="5"/>
  <c r="H138" i="5"/>
  <c r="J138" i="5"/>
  <c r="N138" i="5"/>
  <c r="G138" i="5"/>
  <c r="L138" i="5"/>
  <c r="I138" i="5"/>
  <c r="K138" i="5"/>
  <c r="C138" i="5"/>
  <c r="B138" i="5"/>
  <c r="F137" i="5"/>
  <c r="H137" i="5"/>
  <c r="J137" i="5"/>
  <c r="N137" i="5"/>
  <c r="G137" i="5"/>
  <c r="L137" i="5"/>
  <c r="I137" i="5"/>
  <c r="K137" i="5"/>
  <c r="C137" i="5"/>
  <c r="B137" i="5"/>
  <c r="F136" i="5"/>
  <c r="H136" i="5"/>
  <c r="J136" i="5"/>
  <c r="N136" i="5"/>
  <c r="G136" i="5"/>
  <c r="L136" i="5"/>
  <c r="I136" i="5"/>
  <c r="K136" i="5"/>
  <c r="C136" i="5"/>
  <c r="B136" i="5"/>
  <c r="F135" i="5"/>
  <c r="H135" i="5"/>
  <c r="J135" i="5"/>
  <c r="N135" i="5"/>
  <c r="G135" i="5"/>
  <c r="L135" i="5"/>
  <c r="I135" i="5"/>
  <c r="K135" i="5"/>
  <c r="C135" i="5"/>
  <c r="B135" i="5"/>
  <c r="F134" i="5"/>
  <c r="H134" i="5"/>
  <c r="J134" i="5"/>
  <c r="N134" i="5"/>
  <c r="G134" i="5"/>
  <c r="L134" i="5"/>
  <c r="I134" i="5"/>
  <c r="K134" i="5"/>
  <c r="C134" i="5"/>
  <c r="B134" i="5"/>
  <c r="F133" i="5"/>
  <c r="H133" i="5"/>
  <c r="J133" i="5"/>
  <c r="N133" i="5"/>
  <c r="G133" i="5"/>
  <c r="L133" i="5"/>
  <c r="I133" i="5"/>
  <c r="K133" i="5"/>
  <c r="C133" i="5"/>
  <c r="B133" i="5"/>
  <c r="F132" i="5"/>
  <c r="H132" i="5"/>
  <c r="J132" i="5"/>
  <c r="N132" i="5"/>
  <c r="G132" i="5"/>
  <c r="L132" i="5"/>
  <c r="I132" i="5"/>
  <c r="K132" i="5"/>
  <c r="C132" i="5"/>
  <c r="B132" i="5"/>
  <c r="F131" i="5"/>
  <c r="H131" i="5"/>
  <c r="J131" i="5"/>
  <c r="N131" i="5"/>
  <c r="G131" i="5"/>
  <c r="L131" i="5"/>
  <c r="I131" i="5"/>
  <c r="K131" i="5"/>
  <c r="C131" i="5"/>
  <c r="B131" i="5"/>
  <c r="F130" i="5"/>
  <c r="H130" i="5"/>
  <c r="J130" i="5"/>
  <c r="N130" i="5"/>
  <c r="G130" i="5"/>
  <c r="L130" i="5"/>
  <c r="I130" i="5"/>
  <c r="K130" i="5"/>
  <c r="C130" i="5"/>
  <c r="B130" i="5"/>
  <c r="F129" i="5"/>
  <c r="H129" i="5"/>
  <c r="J129" i="5"/>
  <c r="N129" i="5"/>
  <c r="G129" i="5"/>
  <c r="L129" i="5"/>
  <c r="I129" i="5"/>
  <c r="K129" i="5"/>
  <c r="C129" i="5"/>
  <c r="B129" i="5"/>
  <c r="F128" i="5"/>
  <c r="H128" i="5"/>
  <c r="J128" i="5"/>
  <c r="N128" i="5"/>
  <c r="G128" i="5"/>
  <c r="L128" i="5"/>
  <c r="I128" i="5"/>
  <c r="K128" i="5"/>
  <c r="C128" i="5"/>
  <c r="B128" i="5"/>
  <c r="F127" i="5"/>
  <c r="H127" i="5"/>
  <c r="J127" i="5"/>
  <c r="N127" i="5"/>
  <c r="G127" i="5"/>
  <c r="L127" i="5"/>
  <c r="I127" i="5"/>
  <c r="K127" i="5"/>
  <c r="C127" i="5"/>
  <c r="B127" i="5"/>
  <c r="F126" i="5"/>
  <c r="H126" i="5"/>
  <c r="J126" i="5"/>
  <c r="N126" i="5"/>
  <c r="G126" i="5"/>
  <c r="L126" i="5"/>
  <c r="I126" i="5"/>
  <c r="K126" i="5"/>
  <c r="C126" i="5"/>
  <c r="B126" i="5"/>
  <c r="F125" i="5"/>
  <c r="H125" i="5"/>
  <c r="J125" i="5"/>
  <c r="N125" i="5"/>
  <c r="G125" i="5"/>
  <c r="L125" i="5"/>
  <c r="I125" i="5"/>
  <c r="K125" i="5"/>
  <c r="C125" i="5"/>
  <c r="B125" i="5"/>
  <c r="F124" i="5"/>
  <c r="H124" i="5"/>
  <c r="J124" i="5"/>
  <c r="N124" i="5"/>
  <c r="G124" i="5"/>
  <c r="L124" i="5"/>
  <c r="I124" i="5"/>
  <c r="K124" i="5"/>
  <c r="C124" i="5"/>
  <c r="B124" i="5"/>
  <c r="F123" i="5"/>
  <c r="H123" i="5"/>
  <c r="J123" i="5"/>
  <c r="N123" i="5"/>
  <c r="G123" i="5"/>
  <c r="L123" i="5"/>
  <c r="I123" i="5"/>
  <c r="K123" i="5"/>
  <c r="C123" i="5"/>
  <c r="B123" i="5"/>
  <c r="F122" i="5"/>
  <c r="H122" i="5"/>
  <c r="J122" i="5"/>
  <c r="N122" i="5"/>
  <c r="G122" i="5"/>
  <c r="L122" i="5"/>
  <c r="I122" i="5"/>
  <c r="K122" i="5"/>
  <c r="C122" i="5"/>
  <c r="B122" i="5"/>
  <c r="F121" i="5"/>
  <c r="H121" i="5"/>
  <c r="J121" i="5"/>
  <c r="N121" i="5"/>
  <c r="G121" i="5"/>
  <c r="L121" i="5"/>
  <c r="I121" i="5"/>
  <c r="K121" i="5"/>
  <c r="C121" i="5"/>
  <c r="B121" i="5"/>
  <c r="F120" i="5"/>
  <c r="H120" i="5"/>
  <c r="J120" i="5"/>
  <c r="N120" i="5"/>
  <c r="G120" i="5"/>
  <c r="L120" i="5"/>
  <c r="I120" i="5"/>
  <c r="K120" i="5"/>
  <c r="C120" i="5"/>
  <c r="B120" i="5"/>
  <c r="F119" i="5"/>
  <c r="H119" i="5"/>
  <c r="J119" i="5"/>
  <c r="N119" i="5"/>
  <c r="G119" i="5"/>
  <c r="L119" i="5"/>
  <c r="I119" i="5"/>
  <c r="K119" i="5"/>
  <c r="C119" i="5"/>
  <c r="B119" i="5"/>
  <c r="F118" i="5"/>
  <c r="H118" i="5"/>
  <c r="J118" i="5"/>
  <c r="N118" i="5"/>
  <c r="G118" i="5"/>
  <c r="L118" i="5"/>
  <c r="I118" i="5"/>
  <c r="K118" i="5"/>
  <c r="C118" i="5"/>
  <c r="B118" i="5"/>
  <c r="F117" i="5"/>
  <c r="H117" i="5"/>
  <c r="J117" i="5"/>
  <c r="N117" i="5"/>
  <c r="G117" i="5"/>
  <c r="L117" i="5"/>
  <c r="I117" i="5"/>
  <c r="K117" i="5"/>
  <c r="C117" i="5"/>
  <c r="B117" i="5"/>
  <c r="F116" i="5"/>
  <c r="H116" i="5"/>
  <c r="J116" i="5"/>
  <c r="N116" i="5"/>
  <c r="G116" i="5"/>
  <c r="L116" i="5"/>
  <c r="I116" i="5"/>
  <c r="K116" i="5"/>
  <c r="C116" i="5"/>
  <c r="B116" i="5"/>
  <c r="F115" i="5"/>
  <c r="H115" i="5"/>
  <c r="J115" i="5"/>
  <c r="N115" i="5"/>
  <c r="G115" i="5"/>
  <c r="L115" i="5"/>
  <c r="I115" i="5"/>
  <c r="K115" i="5"/>
  <c r="C115" i="5"/>
  <c r="B115" i="5"/>
  <c r="F114" i="5"/>
  <c r="H114" i="5"/>
  <c r="J114" i="5"/>
  <c r="N114" i="5"/>
  <c r="G114" i="5"/>
  <c r="L114" i="5"/>
  <c r="I114" i="5"/>
  <c r="K114" i="5"/>
  <c r="C114" i="5"/>
  <c r="B114" i="5"/>
  <c r="F113" i="5"/>
  <c r="H113" i="5"/>
  <c r="J113" i="5"/>
  <c r="N113" i="5"/>
  <c r="G113" i="5"/>
  <c r="L113" i="5"/>
  <c r="I113" i="5"/>
  <c r="K113" i="5"/>
  <c r="C113" i="5"/>
  <c r="B113" i="5"/>
  <c r="F112" i="5"/>
  <c r="H112" i="5"/>
  <c r="J112" i="5"/>
  <c r="N112" i="5"/>
  <c r="G112" i="5"/>
  <c r="L112" i="5"/>
  <c r="I112" i="5"/>
  <c r="K112" i="5"/>
  <c r="C112" i="5"/>
  <c r="B112" i="5"/>
  <c r="F111" i="5"/>
  <c r="H111" i="5"/>
  <c r="J111" i="5"/>
  <c r="N111" i="5"/>
  <c r="G111" i="5"/>
  <c r="L111" i="5"/>
  <c r="I111" i="5"/>
  <c r="K111" i="5"/>
  <c r="C111" i="5"/>
  <c r="B111" i="5"/>
  <c r="F110" i="5"/>
  <c r="H110" i="5"/>
  <c r="J110" i="5"/>
  <c r="N110" i="5"/>
  <c r="G110" i="5"/>
  <c r="L110" i="5"/>
  <c r="I110" i="5"/>
  <c r="K110" i="5"/>
  <c r="C110" i="5"/>
  <c r="B110" i="5"/>
  <c r="F109" i="5"/>
  <c r="H109" i="5"/>
  <c r="J109" i="5"/>
  <c r="N109" i="5"/>
  <c r="G109" i="5"/>
  <c r="L109" i="5"/>
  <c r="I109" i="5"/>
  <c r="K109" i="5"/>
  <c r="C109" i="5"/>
  <c r="B109" i="5"/>
  <c r="F108" i="5"/>
  <c r="H108" i="5"/>
  <c r="J108" i="5"/>
  <c r="N108" i="5"/>
  <c r="G108" i="5"/>
  <c r="L108" i="5"/>
  <c r="I108" i="5"/>
  <c r="K108" i="5"/>
  <c r="C108" i="5"/>
  <c r="B108" i="5"/>
  <c r="F107" i="5"/>
  <c r="H107" i="5"/>
  <c r="J107" i="5"/>
  <c r="N107" i="5"/>
  <c r="G107" i="5"/>
  <c r="L107" i="5"/>
  <c r="I107" i="5"/>
  <c r="K107" i="5"/>
  <c r="C107" i="5"/>
  <c r="B107" i="5"/>
  <c r="F106" i="5"/>
  <c r="H106" i="5"/>
  <c r="J106" i="5"/>
  <c r="N106" i="5"/>
  <c r="G106" i="5"/>
  <c r="L106" i="5"/>
  <c r="I106" i="5"/>
  <c r="K106" i="5"/>
  <c r="C106" i="5"/>
  <c r="B106" i="5"/>
  <c r="F105" i="5"/>
  <c r="H105" i="5"/>
  <c r="J105" i="5"/>
  <c r="N105" i="5"/>
  <c r="G105" i="5"/>
  <c r="L105" i="5"/>
  <c r="I105" i="5"/>
  <c r="K105" i="5"/>
  <c r="C105" i="5"/>
  <c r="B105" i="5"/>
  <c r="F104" i="5"/>
  <c r="H104" i="5"/>
  <c r="J104" i="5"/>
  <c r="N104" i="5"/>
  <c r="G104" i="5"/>
  <c r="L104" i="5"/>
  <c r="I104" i="5"/>
  <c r="K104" i="5"/>
  <c r="C104" i="5"/>
  <c r="B104" i="5"/>
  <c r="F103" i="5"/>
  <c r="H103" i="5"/>
  <c r="J103" i="5"/>
  <c r="N103" i="5"/>
  <c r="G103" i="5"/>
  <c r="L103" i="5"/>
  <c r="I103" i="5"/>
  <c r="K103" i="5"/>
  <c r="C103" i="5"/>
  <c r="B103" i="5"/>
  <c r="F102" i="5"/>
  <c r="H102" i="5"/>
  <c r="J102" i="5"/>
  <c r="N102" i="5"/>
  <c r="G102" i="5"/>
  <c r="L102" i="5"/>
  <c r="I102" i="5"/>
  <c r="K102" i="5"/>
  <c r="C102" i="5"/>
  <c r="B102" i="5"/>
  <c r="F101" i="5"/>
  <c r="H101" i="5"/>
  <c r="J101" i="5"/>
  <c r="N101" i="5"/>
  <c r="G101" i="5"/>
  <c r="L101" i="5"/>
  <c r="I101" i="5"/>
  <c r="K101" i="5"/>
  <c r="C101" i="5"/>
  <c r="B101" i="5"/>
  <c r="F100" i="5"/>
  <c r="H100" i="5"/>
  <c r="J100" i="5"/>
  <c r="N100" i="5"/>
  <c r="G100" i="5"/>
  <c r="L100" i="5"/>
  <c r="I100" i="5"/>
  <c r="K100" i="5"/>
  <c r="C100" i="5"/>
  <c r="B100" i="5"/>
  <c r="F99" i="5"/>
  <c r="H99" i="5"/>
  <c r="J99" i="5"/>
  <c r="N99" i="5"/>
  <c r="G99" i="5"/>
  <c r="L99" i="5"/>
  <c r="I99" i="5"/>
  <c r="K99" i="5"/>
  <c r="C99" i="5"/>
  <c r="B99" i="5"/>
  <c r="F98" i="5"/>
  <c r="H98" i="5"/>
  <c r="J98" i="5"/>
  <c r="N98" i="5"/>
  <c r="G98" i="5"/>
  <c r="L98" i="5"/>
  <c r="I98" i="5"/>
  <c r="K98" i="5"/>
  <c r="C98" i="5"/>
  <c r="B98" i="5"/>
  <c r="F97" i="5"/>
  <c r="H97" i="5"/>
  <c r="J97" i="5"/>
  <c r="N97" i="5"/>
  <c r="G97" i="5"/>
  <c r="L97" i="5"/>
  <c r="I97" i="5"/>
  <c r="K97" i="5"/>
  <c r="C97" i="5"/>
  <c r="B97" i="5"/>
  <c r="F96" i="5"/>
  <c r="H96" i="5"/>
  <c r="J96" i="5"/>
  <c r="N96" i="5"/>
  <c r="G96" i="5"/>
  <c r="L96" i="5"/>
  <c r="I96" i="5"/>
  <c r="K96" i="5"/>
  <c r="C96" i="5"/>
  <c r="B96" i="5"/>
  <c r="F95" i="5"/>
  <c r="H95" i="5"/>
  <c r="J95" i="5"/>
  <c r="N95" i="5"/>
  <c r="G95" i="5"/>
  <c r="L95" i="5"/>
  <c r="I95" i="5"/>
  <c r="K95" i="5"/>
  <c r="C95" i="5"/>
  <c r="B95" i="5"/>
  <c r="F94" i="5"/>
  <c r="H94" i="5"/>
  <c r="J94" i="5"/>
  <c r="N94" i="5"/>
  <c r="G94" i="5"/>
  <c r="L94" i="5"/>
  <c r="I94" i="5"/>
  <c r="K94" i="5"/>
  <c r="C94" i="5"/>
  <c r="B94" i="5"/>
  <c r="F93" i="5"/>
  <c r="H93" i="5"/>
  <c r="J93" i="5"/>
  <c r="N93" i="5"/>
  <c r="G93" i="5"/>
  <c r="L93" i="5"/>
  <c r="I93" i="5"/>
  <c r="K93" i="5"/>
  <c r="C93" i="5"/>
  <c r="B93" i="5"/>
  <c r="F92" i="5"/>
  <c r="H92" i="5"/>
  <c r="J92" i="5"/>
  <c r="N92" i="5"/>
  <c r="G92" i="5"/>
  <c r="L92" i="5"/>
  <c r="I92" i="5"/>
  <c r="K92" i="5"/>
  <c r="C92" i="5"/>
  <c r="B92" i="5"/>
  <c r="F91" i="5"/>
  <c r="H91" i="5"/>
  <c r="J91" i="5"/>
  <c r="N91" i="5"/>
  <c r="G91" i="5"/>
  <c r="L91" i="5"/>
  <c r="I91" i="5"/>
  <c r="K91" i="5"/>
  <c r="C91" i="5"/>
  <c r="B91" i="5"/>
  <c r="F90" i="5"/>
  <c r="H90" i="5"/>
  <c r="J90" i="5"/>
  <c r="N90" i="5"/>
  <c r="G90" i="5"/>
  <c r="L90" i="5"/>
  <c r="I90" i="5"/>
  <c r="K90" i="5"/>
  <c r="C90" i="5"/>
  <c r="B90" i="5"/>
  <c r="F89" i="5"/>
  <c r="H89" i="5"/>
  <c r="J89" i="5"/>
  <c r="N89" i="5"/>
  <c r="G89" i="5"/>
  <c r="L89" i="5"/>
  <c r="I89" i="5"/>
  <c r="K89" i="5"/>
  <c r="C89" i="5"/>
  <c r="B89" i="5"/>
  <c r="F88" i="5"/>
  <c r="H88" i="5"/>
  <c r="J88" i="5"/>
  <c r="N88" i="5"/>
  <c r="G88" i="5"/>
  <c r="L88" i="5"/>
  <c r="I88" i="5"/>
  <c r="K88" i="5"/>
  <c r="C88" i="5"/>
  <c r="B88" i="5"/>
  <c r="F87" i="5"/>
  <c r="H87" i="5"/>
  <c r="J87" i="5"/>
  <c r="N87" i="5"/>
  <c r="G87" i="5"/>
  <c r="L87" i="5"/>
  <c r="I87" i="5"/>
  <c r="K87" i="5"/>
  <c r="C87" i="5"/>
  <c r="B87" i="5"/>
  <c r="F86" i="5"/>
  <c r="H86" i="5"/>
  <c r="J86" i="5"/>
  <c r="N86" i="5"/>
  <c r="G86" i="5"/>
  <c r="L86" i="5"/>
  <c r="I86" i="5"/>
  <c r="K86" i="5"/>
  <c r="C86" i="5"/>
  <c r="B86" i="5"/>
  <c r="F85" i="5"/>
  <c r="H85" i="5"/>
  <c r="J85" i="5"/>
  <c r="N85" i="5"/>
  <c r="G85" i="5"/>
  <c r="L85" i="5"/>
  <c r="I85" i="5"/>
  <c r="K85" i="5"/>
  <c r="C85" i="5"/>
  <c r="B85" i="5"/>
  <c r="F84" i="5"/>
  <c r="H84" i="5"/>
  <c r="J84" i="5"/>
  <c r="N84" i="5"/>
  <c r="G84" i="5"/>
  <c r="L84" i="5"/>
  <c r="I84" i="5"/>
  <c r="K84" i="5"/>
  <c r="C84" i="5"/>
  <c r="B84" i="5"/>
  <c r="F83" i="5"/>
  <c r="H83" i="5"/>
  <c r="J83" i="5"/>
  <c r="N83" i="5"/>
  <c r="G83" i="5"/>
  <c r="L83" i="5"/>
  <c r="I83" i="5"/>
  <c r="K83" i="5"/>
  <c r="C83" i="5"/>
  <c r="B83" i="5"/>
  <c r="F82" i="5"/>
  <c r="H82" i="5"/>
  <c r="J82" i="5"/>
  <c r="N82" i="5"/>
  <c r="G82" i="5"/>
  <c r="L82" i="5"/>
  <c r="I82" i="5"/>
  <c r="K82" i="5"/>
  <c r="C82" i="5"/>
  <c r="B82" i="5"/>
  <c r="F81" i="5"/>
  <c r="H81" i="5"/>
  <c r="J81" i="5"/>
  <c r="N81" i="5"/>
  <c r="G81" i="5"/>
  <c r="L81" i="5"/>
  <c r="I81" i="5"/>
  <c r="K81" i="5"/>
  <c r="C81" i="5"/>
  <c r="B81" i="5"/>
  <c r="F80" i="5"/>
  <c r="H80" i="5"/>
  <c r="J80" i="5"/>
  <c r="N80" i="5"/>
  <c r="G80" i="5"/>
  <c r="L80" i="5"/>
  <c r="I80" i="5"/>
  <c r="K80" i="5"/>
  <c r="C80" i="5"/>
  <c r="B80" i="5"/>
  <c r="F79" i="5"/>
  <c r="H79" i="5"/>
  <c r="J79" i="5"/>
  <c r="N79" i="5"/>
  <c r="G79" i="5"/>
  <c r="L79" i="5"/>
  <c r="I79" i="5"/>
  <c r="K79" i="5"/>
  <c r="C79" i="5"/>
  <c r="B79" i="5"/>
  <c r="F78" i="5"/>
  <c r="H78" i="5"/>
  <c r="J78" i="5"/>
  <c r="N78" i="5"/>
  <c r="G78" i="5"/>
  <c r="L78" i="5"/>
  <c r="I78" i="5"/>
  <c r="K78" i="5"/>
  <c r="C78" i="5"/>
  <c r="B78" i="5"/>
  <c r="F77" i="5"/>
  <c r="H77" i="5"/>
  <c r="J77" i="5"/>
  <c r="N77" i="5"/>
  <c r="G77" i="5"/>
  <c r="L77" i="5"/>
  <c r="I77" i="5"/>
  <c r="K77" i="5"/>
  <c r="C77" i="5"/>
  <c r="B77" i="5"/>
  <c r="F76" i="5"/>
  <c r="H76" i="5"/>
  <c r="J76" i="5"/>
  <c r="N76" i="5"/>
  <c r="G76" i="5"/>
  <c r="L76" i="5"/>
  <c r="I76" i="5"/>
  <c r="K76" i="5"/>
  <c r="C76" i="5"/>
  <c r="B76" i="5"/>
  <c r="F75" i="5"/>
  <c r="H75" i="5"/>
  <c r="J75" i="5"/>
  <c r="N75" i="5"/>
  <c r="G75" i="5"/>
  <c r="L75" i="5"/>
  <c r="I75" i="5"/>
  <c r="K75" i="5"/>
  <c r="C75" i="5"/>
  <c r="B75" i="5"/>
  <c r="F74" i="5"/>
  <c r="H74" i="5"/>
  <c r="J74" i="5"/>
  <c r="N74" i="5"/>
  <c r="G74" i="5"/>
  <c r="L74" i="5"/>
  <c r="I74" i="5"/>
  <c r="K74" i="5"/>
  <c r="C74" i="5"/>
  <c r="B74" i="5"/>
  <c r="F73" i="5"/>
  <c r="H73" i="5"/>
  <c r="J73" i="5"/>
  <c r="N73" i="5"/>
  <c r="G73" i="5"/>
  <c r="L73" i="5"/>
  <c r="I73" i="5"/>
  <c r="K73" i="5"/>
  <c r="C73" i="5"/>
  <c r="B73" i="5"/>
  <c r="F72" i="5"/>
  <c r="H72" i="5"/>
  <c r="J72" i="5"/>
  <c r="N72" i="5"/>
  <c r="G72" i="5"/>
  <c r="L72" i="5"/>
  <c r="I72" i="5"/>
  <c r="K72" i="5"/>
  <c r="C72" i="5"/>
  <c r="B72" i="5"/>
  <c r="F71" i="5"/>
  <c r="H71" i="5"/>
  <c r="J71" i="5"/>
  <c r="N71" i="5"/>
  <c r="G71" i="5"/>
  <c r="L71" i="5"/>
  <c r="I71" i="5"/>
  <c r="K71" i="5"/>
  <c r="C71" i="5"/>
  <c r="B71" i="5"/>
  <c r="F70" i="5"/>
  <c r="H70" i="5"/>
  <c r="J70" i="5"/>
  <c r="N70" i="5"/>
  <c r="G70" i="5"/>
  <c r="L70" i="5"/>
  <c r="I70" i="5"/>
  <c r="K70" i="5"/>
  <c r="C70" i="5"/>
  <c r="B70" i="5"/>
  <c r="F69" i="5"/>
  <c r="H69" i="5"/>
  <c r="J69" i="5"/>
  <c r="N69" i="5"/>
  <c r="G69" i="5"/>
  <c r="L69" i="5"/>
  <c r="I69" i="5"/>
  <c r="K69" i="5"/>
  <c r="C69" i="5"/>
  <c r="B69" i="5"/>
  <c r="F68" i="5"/>
  <c r="H68" i="5"/>
  <c r="J68" i="5"/>
  <c r="N68" i="5"/>
  <c r="G68" i="5"/>
  <c r="L68" i="5"/>
  <c r="I68" i="5"/>
  <c r="K68" i="5"/>
  <c r="C68" i="5"/>
  <c r="B68" i="5"/>
  <c r="F67" i="5"/>
  <c r="H67" i="5"/>
  <c r="J67" i="5"/>
  <c r="N67" i="5"/>
  <c r="G67" i="5"/>
  <c r="L67" i="5"/>
  <c r="I67" i="5"/>
  <c r="K67" i="5"/>
  <c r="C67" i="5"/>
  <c r="B67" i="5"/>
  <c r="F66" i="5"/>
  <c r="H66" i="5"/>
  <c r="J66" i="5"/>
  <c r="N66" i="5"/>
  <c r="G66" i="5"/>
  <c r="L66" i="5"/>
  <c r="I66" i="5"/>
  <c r="K66" i="5"/>
  <c r="C66" i="5"/>
  <c r="B66" i="5"/>
  <c r="F65" i="5"/>
  <c r="H65" i="5"/>
  <c r="J65" i="5"/>
  <c r="N65" i="5"/>
  <c r="G65" i="5"/>
  <c r="L65" i="5"/>
  <c r="I65" i="5"/>
  <c r="K65" i="5"/>
  <c r="C65" i="5"/>
  <c r="B65" i="5"/>
  <c r="F64" i="5"/>
  <c r="H64" i="5"/>
  <c r="J64" i="5"/>
  <c r="N64" i="5"/>
  <c r="G64" i="5"/>
  <c r="L64" i="5"/>
  <c r="I64" i="5"/>
  <c r="K64" i="5"/>
  <c r="C64" i="5"/>
  <c r="B64" i="5"/>
  <c r="F63" i="5"/>
  <c r="H63" i="5"/>
  <c r="J63" i="5"/>
  <c r="N63" i="5"/>
  <c r="G63" i="5"/>
  <c r="L63" i="5"/>
  <c r="I63" i="5"/>
  <c r="K63" i="5"/>
  <c r="C63" i="5"/>
  <c r="B63" i="5"/>
  <c r="F62" i="5"/>
  <c r="H62" i="5"/>
  <c r="J62" i="5"/>
  <c r="N62" i="5"/>
  <c r="G62" i="5"/>
  <c r="L62" i="5"/>
  <c r="I62" i="5"/>
  <c r="K62" i="5"/>
  <c r="C62" i="5"/>
  <c r="B62" i="5"/>
  <c r="F61" i="5"/>
  <c r="H61" i="5"/>
  <c r="J61" i="5"/>
  <c r="N61" i="5"/>
  <c r="G61" i="5"/>
  <c r="L61" i="5"/>
  <c r="I61" i="5"/>
  <c r="K61" i="5"/>
  <c r="C61" i="5"/>
  <c r="B61" i="5"/>
  <c r="F60" i="5"/>
  <c r="H60" i="5"/>
  <c r="J60" i="5"/>
  <c r="N60" i="5"/>
  <c r="G60" i="5"/>
  <c r="L60" i="5"/>
  <c r="I60" i="5"/>
  <c r="K60" i="5"/>
  <c r="C60" i="5"/>
  <c r="B60" i="5"/>
  <c r="F59" i="5"/>
  <c r="H59" i="5"/>
  <c r="J59" i="5"/>
  <c r="N59" i="5"/>
  <c r="G59" i="5"/>
  <c r="L59" i="5"/>
  <c r="I59" i="5"/>
  <c r="K59" i="5"/>
  <c r="C59" i="5"/>
  <c r="B59" i="5"/>
  <c r="F58" i="5"/>
  <c r="H58" i="5"/>
  <c r="J58" i="5"/>
  <c r="N58" i="5"/>
  <c r="G58" i="5"/>
  <c r="L58" i="5"/>
  <c r="I58" i="5"/>
  <c r="K58" i="5"/>
  <c r="C58" i="5"/>
  <c r="B58" i="5"/>
  <c r="F57" i="5"/>
  <c r="H57" i="5"/>
  <c r="J57" i="5"/>
  <c r="N57" i="5"/>
  <c r="G57" i="5"/>
  <c r="L57" i="5"/>
  <c r="I57" i="5"/>
  <c r="K57" i="5"/>
  <c r="C57" i="5"/>
  <c r="B57" i="5"/>
  <c r="F56" i="5"/>
  <c r="H56" i="5"/>
  <c r="J56" i="5"/>
  <c r="N56" i="5"/>
  <c r="G56" i="5"/>
  <c r="L56" i="5"/>
  <c r="I56" i="5"/>
  <c r="K56" i="5"/>
  <c r="C56" i="5"/>
  <c r="B56" i="5"/>
  <c r="F55" i="5"/>
  <c r="H55" i="5"/>
  <c r="J55" i="5"/>
  <c r="N55" i="5"/>
  <c r="G55" i="5"/>
  <c r="L55" i="5"/>
  <c r="I55" i="5"/>
  <c r="K55" i="5"/>
  <c r="C55" i="5"/>
  <c r="B55" i="5"/>
  <c r="F54" i="5"/>
  <c r="H54" i="5"/>
  <c r="J54" i="5"/>
  <c r="N54" i="5"/>
  <c r="G54" i="5"/>
  <c r="L54" i="5"/>
  <c r="I54" i="5"/>
  <c r="K54" i="5"/>
  <c r="C54" i="5"/>
  <c r="B54" i="5"/>
  <c r="F53" i="5"/>
  <c r="H53" i="5"/>
  <c r="J53" i="5"/>
  <c r="N53" i="5"/>
  <c r="G53" i="5"/>
  <c r="L53" i="5"/>
  <c r="I53" i="5"/>
  <c r="K53" i="5"/>
  <c r="C53" i="5"/>
  <c r="B53" i="5"/>
  <c r="F52" i="5"/>
  <c r="H52" i="5"/>
  <c r="J52" i="5"/>
  <c r="N52" i="5"/>
  <c r="G52" i="5"/>
  <c r="L52" i="5"/>
  <c r="I52" i="5"/>
  <c r="K52" i="5"/>
  <c r="C52" i="5"/>
  <c r="B52" i="5"/>
  <c r="F51" i="5"/>
  <c r="H51" i="5"/>
  <c r="J51" i="5"/>
  <c r="N51" i="5"/>
  <c r="G51" i="5"/>
  <c r="L51" i="5"/>
  <c r="I51" i="5"/>
  <c r="K51" i="5"/>
  <c r="C51" i="5"/>
  <c r="B51" i="5"/>
  <c r="F50" i="5"/>
  <c r="H50" i="5"/>
  <c r="J50" i="5"/>
  <c r="N50" i="5"/>
  <c r="G50" i="5"/>
  <c r="L50" i="5"/>
  <c r="I50" i="5"/>
  <c r="K50" i="5"/>
  <c r="C50" i="5"/>
  <c r="B50" i="5"/>
  <c r="F49" i="5"/>
  <c r="H49" i="5"/>
  <c r="J49" i="5"/>
  <c r="N49" i="5"/>
  <c r="G49" i="5"/>
  <c r="L49" i="5"/>
  <c r="I49" i="5"/>
  <c r="K49" i="5"/>
  <c r="C49" i="5"/>
  <c r="B49" i="5"/>
  <c r="F48" i="5"/>
  <c r="H48" i="5"/>
  <c r="J48" i="5"/>
  <c r="N48" i="5"/>
  <c r="G48" i="5"/>
  <c r="L48" i="5"/>
  <c r="I48" i="5"/>
  <c r="K48" i="5"/>
  <c r="C48" i="5"/>
  <c r="B48" i="5"/>
  <c r="F47" i="5"/>
  <c r="H47" i="5"/>
  <c r="J47" i="5"/>
  <c r="N47" i="5"/>
  <c r="G47" i="5"/>
  <c r="L47" i="5"/>
  <c r="I47" i="5"/>
  <c r="K47" i="5"/>
  <c r="C47" i="5"/>
  <c r="B47" i="5"/>
  <c r="F46" i="5"/>
  <c r="H46" i="5"/>
  <c r="J46" i="5"/>
  <c r="N46" i="5"/>
  <c r="G46" i="5"/>
  <c r="L46" i="5"/>
  <c r="I46" i="5"/>
  <c r="K46" i="5"/>
  <c r="C46" i="5"/>
  <c r="B46" i="5"/>
  <c r="F45" i="5"/>
  <c r="H45" i="5"/>
  <c r="J45" i="5"/>
  <c r="N45" i="5"/>
  <c r="G45" i="5"/>
  <c r="L45" i="5"/>
  <c r="I45" i="5"/>
  <c r="K45" i="5"/>
  <c r="C45" i="5"/>
  <c r="B45" i="5"/>
  <c r="F44" i="5"/>
  <c r="H44" i="5"/>
  <c r="J44" i="5"/>
  <c r="N44" i="5"/>
  <c r="G44" i="5"/>
  <c r="L44" i="5"/>
  <c r="I44" i="5"/>
  <c r="K44" i="5"/>
  <c r="C44" i="5"/>
  <c r="B44" i="5"/>
  <c r="F43" i="5"/>
  <c r="H43" i="5"/>
  <c r="J43" i="5"/>
  <c r="N43" i="5"/>
  <c r="G43" i="5"/>
  <c r="L43" i="5"/>
  <c r="I43" i="5"/>
  <c r="K43" i="5"/>
  <c r="C43" i="5"/>
  <c r="B43" i="5"/>
  <c r="F42" i="5"/>
  <c r="H42" i="5"/>
  <c r="J42" i="5"/>
  <c r="N42" i="5"/>
  <c r="G42" i="5"/>
  <c r="L42" i="5"/>
  <c r="I42" i="5"/>
  <c r="K42" i="5"/>
  <c r="C42" i="5"/>
  <c r="B42" i="5"/>
  <c r="F41" i="5"/>
  <c r="H41" i="5"/>
  <c r="J41" i="5"/>
  <c r="N41" i="5"/>
  <c r="G41" i="5"/>
  <c r="L41" i="5"/>
  <c r="I41" i="5"/>
  <c r="K41" i="5"/>
  <c r="C41" i="5"/>
  <c r="B41" i="5"/>
  <c r="F40" i="5"/>
  <c r="H40" i="5"/>
  <c r="J40" i="5"/>
  <c r="N40" i="5"/>
  <c r="G40" i="5"/>
  <c r="L40" i="5"/>
  <c r="I40" i="5"/>
  <c r="K40" i="5"/>
  <c r="C40" i="5"/>
  <c r="B40" i="5"/>
  <c r="F39" i="5"/>
  <c r="H39" i="5"/>
  <c r="J39" i="5"/>
  <c r="N39" i="5"/>
  <c r="G39" i="5"/>
  <c r="L39" i="5"/>
  <c r="I39" i="5"/>
  <c r="K39" i="5"/>
  <c r="C39" i="5"/>
  <c r="B39" i="5"/>
  <c r="F38" i="5"/>
  <c r="H38" i="5"/>
  <c r="J38" i="5"/>
  <c r="N38" i="5"/>
  <c r="G38" i="5"/>
  <c r="L38" i="5"/>
  <c r="I38" i="5"/>
  <c r="K38" i="5"/>
  <c r="C38" i="5"/>
  <c r="B38" i="5"/>
  <c r="F37" i="5"/>
  <c r="H37" i="5"/>
  <c r="J37" i="5"/>
  <c r="N37" i="5"/>
  <c r="G37" i="5"/>
  <c r="L37" i="5"/>
  <c r="I37" i="5"/>
  <c r="K37" i="5"/>
  <c r="C37" i="5"/>
  <c r="B37" i="5"/>
  <c r="F36" i="5"/>
  <c r="H36" i="5"/>
  <c r="J36" i="5"/>
  <c r="N36" i="5"/>
  <c r="G36" i="5"/>
  <c r="L36" i="5"/>
  <c r="I36" i="5"/>
  <c r="K36" i="5"/>
  <c r="C36" i="5"/>
  <c r="B36" i="5"/>
  <c r="F35" i="5"/>
  <c r="H35" i="5"/>
  <c r="J35" i="5"/>
  <c r="N35" i="5"/>
  <c r="G35" i="5"/>
  <c r="L35" i="5"/>
  <c r="I35" i="5"/>
  <c r="K35" i="5"/>
  <c r="C35" i="5"/>
  <c r="B35" i="5"/>
  <c r="F34" i="5"/>
  <c r="H34" i="5"/>
  <c r="J34" i="5"/>
  <c r="N34" i="5"/>
  <c r="G34" i="5"/>
  <c r="L34" i="5"/>
  <c r="I34" i="5"/>
  <c r="K34" i="5"/>
  <c r="C34" i="5"/>
  <c r="B34" i="5"/>
  <c r="F33" i="5"/>
  <c r="H33" i="5"/>
  <c r="J33" i="5"/>
  <c r="N33" i="5"/>
  <c r="G33" i="5"/>
  <c r="L33" i="5"/>
  <c r="I33" i="5"/>
  <c r="K33" i="5"/>
  <c r="C33" i="5"/>
  <c r="B33" i="5"/>
  <c r="F32" i="5"/>
  <c r="H32" i="5"/>
  <c r="J32" i="5"/>
  <c r="N32" i="5"/>
  <c r="G32" i="5"/>
  <c r="L32" i="5"/>
  <c r="I32" i="5"/>
  <c r="K32" i="5"/>
  <c r="C32" i="5"/>
  <c r="B32" i="5"/>
  <c r="F31" i="5"/>
  <c r="H31" i="5"/>
  <c r="J31" i="5"/>
  <c r="N31" i="5"/>
  <c r="G31" i="5"/>
  <c r="L31" i="5"/>
  <c r="I31" i="5"/>
  <c r="K31" i="5"/>
  <c r="C31" i="5"/>
  <c r="B31" i="5"/>
  <c r="F30" i="5"/>
  <c r="H30" i="5"/>
  <c r="J30" i="5"/>
  <c r="N30" i="5"/>
  <c r="G30" i="5"/>
  <c r="L30" i="5"/>
  <c r="I30" i="5"/>
  <c r="K30" i="5"/>
  <c r="C30" i="5"/>
  <c r="B30" i="5"/>
  <c r="F29" i="5"/>
  <c r="H29" i="5"/>
  <c r="J29" i="5"/>
  <c r="N29" i="5"/>
  <c r="G29" i="5"/>
  <c r="L29" i="5"/>
  <c r="I29" i="5"/>
  <c r="K29" i="5"/>
  <c r="C29" i="5"/>
  <c r="B29" i="5"/>
  <c r="F28" i="5"/>
  <c r="H28" i="5"/>
  <c r="J28" i="5"/>
  <c r="N28" i="5"/>
  <c r="G28" i="5"/>
  <c r="L28" i="5"/>
  <c r="I28" i="5"/>
  <c r="K28" i="5"/>
  <c r="C28" i="5"/>
  <c r="B28" i="5"/>
  <c r="F27" i="5"/>
  <c r="H27" i="5"/>
  <c r="J27" i="5"/>
  <c r="N27" i="5"/>
  <c r="G27" i="5"/>
  <c r="L27" i="5"/>
  <c r="I27" i="5"/>
  <c r="K27" i="5"/>
  <c r="C27" i="5"/>
  <c r="B27" i="5"/>
  <c r="F26" i="5"/>
  <c r="H26" i="5"/>
  <c r="J26" i="5"/>
  <c r="N26" i="5"/>
  <c r="G26" i="5"/>
  <c r="L26" i="5"/>
  <c r="I26" i="5"/>
  <c r="K26" i="5"/>
  <c r="C26" i="5"/>
  <c r="B26" i="5"/>
  <c r="F25" i="5"/>
  <c r="H25" i="5"/>
  <c r="J25" i="5"/>
  <c r="N25" i="5"/>
  <c r="G25" i="5"/>
  <c r="L25" i="5"/>
  <c r="I25" i="5"/>
  <c r="K25" i="5"/>
  <c r="C25" i="5"/>
  <c r="B25" i="5"/>
  <c r="F24" i="5"/>
  <c r="H24" i="5"/>
  <c r="J24" i="5"/>
  <c r="N24" i="5"/>
  <c r="G24" i="5"/>
  <c r="L24" i="5"/>
  <c r="I24" i="5"/>
  <c r="K24" i="5"/>
  <c r="C24" i="5"/>
  <c r="B24" i="5"/>
  <c r="F23" i="5"/>
  <c r="H23" i="5"/>
  <c r="J23" i="5"/>
  <c r="N23" i="5"/>
  <c r="G23" i="5"/>
  <c r="L23" i="5"/>
  <c r="I23" i="5"/>
  <c r="K23" i="5"/>
  <c r="C23" i="5"/>
  <c r="B23" i="5"/>
  <c r="F22" i="5"/>
  <c r="H22" i="5"/>
  <c r="J22" i="5"/>
  <c r="N22" i="5"/>
  <c r="G22" i="5"/>
  <c r="L22" i="5"/>
  <c r="I22" i="5"/>
  <c r="K22" i="5"/>
  <c r="C22" i="5"/>
  <c r="B22" i="5"/>
  <c r="F21" i="5"/>
  <c r="H21" i="5"/>
  <c r="J21" i="5"/>
  <c r="N21" i="5"/>
  <c r="G21" i="5"/>
  <c r="L21" i="5"/>
  <c r="I21" i="5"/>
  <c r="K21" i="5"/>
  <c r="C21" i="5"/>
  <c r="B21" i="5"/>
  <c r="F20" i="5"/>
  <c r="H20" i="5"/>
  <c r="J20" i="5"/>
  <c r="N20" i="5"/>
  <c r="G20" i="5"/>
  <c r="L20" i="5"/>
  <c r="I20" i="5"/>
  <c r="K20" i="5"/>
  <c r="C20" i="5"/>
  <c r="B20" i="5"/>
  <c r="F19" i="5"/>
  <c r="H19" i="5"/>
  <c r="J19" i="5"/>
  <c r="N19" i="5"/>
  <c r="G19" i="5"/>
  <c r="L19" i="5"/>
  <c r="I19" i="5"/>
  <c r="K19" i="5"/>
  <c r="C19" i="5"/>
  <c r="B19" i="5"/>
  <c r="F18" i="5"/>
  <c r="H18" i="5"/>
  <c r="J18" i="5"/>
  <c r="N18" i="5"/>
  <c r="G18" i="5"/>
  <c r="L18" i="5"/>
  <c r="I18" i="5"/>
  <c r="K18" i="5"/>
  <c r="C18" i="5"/>
  <c r="B18" i="5"/>
  <c r="F17" i="5"/>
  <c r="H17" i="5"/>
  <c r="J17" i="5"/>
  <c r="N17" i="5"/>
  <c r="G17" i="5"/>
  <c r="L17" i="5"/>
  <c r="I17" i="5"/>
  <c r="K17" i="5"/>
  <c r="C17" i="5"/>
  <c r="B17" i="5"/>
  <c r="F16" i="5"/>
  <c r="H16" i="5"/>
  <c r="J16" i="5"/>
  <c r="N16" i="5"/>
  <c r="G16" i="5"/>
  <c r="L16" i="5"/>
  <c r="I16" i="5"/>
  <c r="K16" i="5"/>
  <c r="C16" i="5"/>
  <c r="B16" i="5"/>
  <c r="F15" i="5"/>
  <c r="H15" i="5"/>
  <c r="J15" i="5"/>
  <c r="N15" i="5"/>
  <c r="G15" i="5"/>
  <c r="L15" i="5"/>
  <c r="I15" i="5"/>
  <c r="K15" i="5"/>
  <c r="C15" i="5"/>
  <c r="B15" i="5"/>
  <c r="F14" i="5"/>
  <c r="H14" i="5"/>
  <c r="J14" i="5"/>
  <c r="N14" i="5"/>
  <c r="G14" i="5"/>
  <c r="L14" i="5"/>
  <c r="I14" i="5"/>
  <c r="K14" i="5"/>
  <c r="C14" i="5"/>
  <c r="B14" i="5"/>
  <c r="F13" i="5"/>
  <c r="H13" i="5"/>
  <c r="J13" i="5"/>
  <c r="N13" i="5"/>
  <c r="G13" i="5"/>
  <c r="L13" i="5"/>
  <c r="I13" i="5"/>
  <c r="K13" i="5"/>
  <c r="C13" i="5"/>
  <c r="B13" i="5"/>
  <c r="F12" i="5"/>
  <c r="H12" i="5"/>
  <c r="J12" i="5"/>
  <c r="N12" i="5"/>
  <c r="G12" i="5"/>
  <c r="L12" i="5"/>
  <c r="I12" i="5"/>
  <c r="K12" i="5"/>
  <c r="C12" i="5"/>
  <c r="B12" i="5"/>
  <c r="F11" i="5"/>
  <c r="H11" i="5"/>
  <c r="J11" i="5"/>
  <c r="N11" i="5"/>
  <c r="G11" i="5"/>
  <c r="L11" i="5"/>
  <c r="I11" i="5"/>
  <c r="K11" i="5"/>
  <c r="C11" i="5"/>
  <c r="B11" i="5"/>
  <c r="F10" i="5"/>
  <c r="H10" i="5"/>
  <c r="J10" i="5"/>
  <c r="N10" i="5"/>
  <c r="G10" i="5"/>
  <c r="L10" i="5"/>
  <c r="I10" i="5"/>
  <c r="K10" i="5"/>
  <c r="C10" i="5"/>
  <c r="B10" i="5"/>
  <c r="F9" i="5"/>
  <c r="H9" i="5"/>
  <c r="J9" i="5"/>
  <c r="N9" i="5"/>
  <c r="G9" i="5"/>
  <c r="L9" i="5"/>
  <c r="I9" i="5"/>
  <c r="K9" i="5"/>
  <c r="C9" i="5"/>
  <c r="B9" i="5"/>
  <c r="F8" i="5"/>
  <c r="H8" i="5"/>
  <c r="J8" i="5"/>
  <c r="N8" i="5"/>
  <c r="G8" i="5"/>
  <c r="L8" i="5"/>
  <c r="I8" i="5"/>
  <c r="K8" i="5"/>
  <c r="C8" i="5"/>
  <c r="B8" i="5"/>
  <c r="F7" i="5"/>
  <c r="H7" i="5"/>
  <c r="J7" i="5"/>
  <c r="N7" i="5"/>
  <c r="G7" i="5"/>
  <c r="L7" i="5"/>
  <c r="I7" i="5"/>
  <c r="K7" i="5"/>
  <c r="C7" i="5"/>
  <c r="B7" i="5"/>
  <c r="G6" i="5"/>
  <c r="L6" i="5"/>
  <c r="H6" i="5"/>
  <c r="I6" i="5"/>
  <c r="K6" i="5"/>
  <c r="F6" i="5"/>
  <c r="J6" i="5"/>
  <c r="C6" i="5"/>
  <c r="B6" i="5"/>
  <c r="D4" i="3"/>
  <c r="F5" i="5"/>
  <c r="D4" i="4"/>
  <c r="H5" i="5"/>
  <c r="J5" i="5"/>
  <c r="N5" i="5"/>
  <c r="E4" i="3"/>
  <c r="F4" i="3"/>
  <c r="G5" i="5"/>
  <c r="L5" i="5"/>
  <c r="I5" i="5"/>
  <c r="K5" i="5"/>
  <c r="C5" i="5"/>
  <c r="B5" i="5"/>
  <c r="D3" i="3"/>
  <c r="F4" i="5"/>
  <c r="D3" i="4"/>
  <c r="H4" i="5"/>
  <c r="J4" i="5"/>
  <c r="N4" i="5"/>
  <c r="E3" i="3"/>
  <c r="F3" i="3"/>
  <c r="G4" i="5"/>
  <c r="L4" i="5"/>
  <c r="I4" i="5"/>
  <c r="K4" i="5"/>
  <c r="C4" i="5"/>
  <c r="B4" i="5"/>
  <c r="G57" i="4"/>
  <c r="D57" i="4"/>
  <c r="E57" i="4"/>
  <c r="F57" i="4"/>
  <c r="C57" i="4"/>
  <c r="B57" i="4"/>
  <c r="G56" i="4"/>
  <c r="D56" i="4"/>
  <c r="E56" i="4"/>
  <c r="F56" i="4"/>
  <c r="C56" i="4"/>
  <c r="B56" i="4"/>
  <c r="G55" i="4"/>
  <c r="D55" i="4"/>
  <c r="E55" i="4"/>
  <c r="F55" i="4"/>
  <c r="C55" i="4"/>
  <c r="B55" i="4"/>
  <c r="G54" i="4"/>
  <c r="D54" i="4"/>
  <c r="E54" i="4"/>
  <c r="F54" i="4"/>
  <c r="C54" i="4"/>
  <c r="B54" i="4"/>
  <c r="G53" i="4"/>
  <c r="D53" i="4"/>
  <c r="E53" i="4"/>
  <c r="F53" i="4"/>
  <c r="C53" i="4"/>
  <c r="B53" i="4"/>
  <c r="G52" i="4"/>
  <c r="D52" i="4"/>
  <c r="E52" i="4"/>
  <c r="F52" i="4"/>
  <c r="C52" i="4"/>
  <c r="B52" i="4"/>
  <c r="G51" i="4"/>
  <c r="D51" i="4"/>
  <c r="E51" i="4"/>
  <c r="F51" i="4"/>
  <c r="C51" i="4"/>
  <c r="B51" i="4"/>
  <c r="G50" i="4"/>
  <c r="D50" i="4"/>
  <c r="E50" i="4"/>
  <c r="F50" i="4"/>
  <c r="C50" i="4"/>
  <c r="B50" i="4"/>
  <c r="G49" i="4"/>
  <c r="D49" i="4"/>
  <c r="E49" i="4"/>
  <c r="F49" i="4"/>
  <c r="C49" i="4"/>
  <c r="B49" i="4"/>
  <c r="G48" i="4"/>
  <c r="D48" i="4"/>
  <c r="E48" i="4"/>
  <c r="F48" i="4"/>
  <c r="C48" i="4"/>
  <c r="B48" i="4"/>
  <c r="G47" i="4"/>
  <c r="D47" i="4"/>
  <c r="E47" i="4"/>
  <c r="F47" i="4"/>
  <c r="C47" i="4"/>
  <c r="B47" i="4"/>
  <c r="G46" i="4"/>
  <c r="D46" i="4"/>
  <c r="E46" i="4"/>
  <c r="F46" i="4"/>
  <c r="C46" i="4"/>
  <c r="B46" i="4"/>
  <c r="G45" i="4"/>
  <c r="D45" i="4"/>
  <c r="E45" i="4"/>
  <c r="F45" i="4"/>
  <c r="C45" i="4"/>
  <c r="B45" i="4"/>
  <c r="G44" i="4"/>
  <c r="D44" i="4"/>
  <c r="E44" i="4"/>
  <c r="F44" i="4"/>
  <c r="C44" i="4"/>
  <c r="B44" i="4"/>
  <c r="G43" i="4"/>
  <c r="D43" i="4"/>
  <c r="E43" i="4"/>
  <c r="F43" i="4"/>
  <c r="C43" i="4"/>
  <c r="B43" i="4"/>
  <c r="G42" i="4"/>
  <c r="D42" i="4"/>
  <c r="E42" i="4"/>
  <c r="F42" i="4"/>
  <c r="C42" i="4"/>
  <c r="B42" i="4"/>
  <c r="G41" i="4"/>
  <c r="D41" i="4"/>
  <c r="E41" i="4"/>
  <c r="F41" i="4"/>
  <c r="C41" i="4"/>
  <c r="B41" i="4"/>
  <c r="G40" i="4"/>
  <c r="D40" i="4"/>
  <c r="E40" i="4"/>
  <c r="F40" i="4"/>
  <c r="C40" i="4"/>
  <c r="B40" i="4"/>
  <c r="G39" i="4"/>
  <c r="D39" i="4"/>
  <c r="E39" i="4"/>
  <c r="F39" i="4"/>
  <c r="C39" i="4"/>
  <c r="B39" i="4"/>
  <c r="G38" i="4"/>
  <c r="D38" i="4"/>
  <c r="E38" i="4"/>
  <c r="F38" i="4"/>
  <c r="C38" i="4"/>
  <c r="B38" i="4"/>
  <c r="G37" i="4"/>
  <c r="D37" i="4"/>
  <c r="E37" i="4"/>
  <c r="F37" i="4"/>
  <c r="C37" i="4"/>
  <c r="B37" i="4"/>
  <c r="G36" i="4"/>
  <c r="D36" i="4"/>
  <c r="E36" i="4"/>
  <c r="F36" i="4"/>
  <c r="C36" i="4"/>
  <c r="B36" i="4"/>
  <c r="G35" i="4"/>
  <c r="D35" i="4"/>
  <c r="E35" i="4"/>
  <c r="F35" i="4"/>
  <c r="C35" i="4"/>
  <c r="B35" i="4"/>
  <c r="G34" i="4"/>
  <c r="D34" i="4"/>
  <c r="E34" i="4"/>
  <c r="F34" i="4"/>
  <c r="C34" i="4"/>
  <c r="B34" i="4"/>
  <c r="G33" i="4"/>
  <c r="D33" i="4"/>
  <c r="E33" i="4"/>
  <c r="F33" i="4"/>
  <c r="C33" i="4"/>
  <c r="B33" i="4"/>
  <c r="G32" i="4"/>
  <c r="D32" i="4"/>
  <c r="E32" i="4"/>
  <c r="F32" i="4"/>
  <c r="C32" i="4"/>
  <c r="B32" i="4"/>
  <c r="G31" i="4"/>
  <c r="D31" i="4"/>
  <c r="E31" i="4"/>
  <c r="F31" i="4"/>
  <c r="C31" i="4"/>
  <c r="B31" i="4"/>
  <c r="G30" i="4"/>
  <c r="D30" i="4"/>
  <c r="E30" i="4"/>
  <c r="F30" i="4"/>
  <c r="C30" i="4"/>
  <c r="B30" i="4"/>
  <c r="G29" i="4"/>
  <c r="D29" i="4"/>
  <c r="E29" i="4"/>
  <c r="F29" i="4"/>
  <c r="C29" i="4"/>
  <c r="B29" i="4"/>
  <c r="G28" i="4"/>
  <c r="D28" i="4"/>
  <c r="E28" i="4"/>
  <c r="F28" i="4"/>
  <c r="C28" i="4"/>
  <c r="B28" i="4"/>
  <c r="G27" i="4"/>
  <c r="D27" i="4"/>
  <c r="E27" i="4"/>
  <c r="F27" i="4"/>
  <c r="C27" i="4"/>
  <c r="B27" i="4"/>
  <c r="G26" i="4"/>
  <c r="D26" i="4"/>
  <c r="E26" i="4"/>
  <c r="F26" i="4"/>
  <c r="C26" i="4"/>
  <c r="B26" i="4"/>
  <c r="G25" i="4"/>
  <c r="D25" i="4"/>
  <c r="E25" i="4"/>
  <c r="F25" i="4"/>
  <c r="C25" i="4"/>
  <c r="B25" i="4"/>
  <c r="G24" i="4"/>
  <c r="D24" i="4"/>
  <c r="E24" i="4"/>
  <c r="F24" i="4"/>
  <c r="C24" i="4"/>
  <c r="B24" i="4"/>
  <c r="G23" i="4"/>
  <c r="D23" i="4"/>
  <c r="E23" i="4"/>
  <c r="F23" i="4"/>
  <c r="C23" i="4"/>
  <c r="B23" i="4"/>
  <c r="G22" i="4"/>
  <c r="D22" i="4"/>
  <c r="E22" i="4"/>
  <c r="F22" i="4"/>
  <c r="C22" i="4"/>
  <c r="B22" i="4"/>
  <c r="G21" i="4"/>
  <c r="D21" i="4"/>
  <c r="E21" i="4"/>
  <c r="F21" i="4"/>
  <c r="C21" i="4"/>
  <c r="B21" i="4"/>
  <c r="G20" i="4"/>
  <c r="D20" i="4"/>
  <c r="E20" i="4"/>
  <c r="F20" i="4"/>
  <c r="C20" i="4"/>
  <c r="B20" i="4"/>
  <c r="G19" i="4"/>
  <c r="D19" i="4"/>
  <c r="E19" i="4"/>
  <c r="F19" i="4"/>
  <c r="C19" i="4"/>
  <c r="B19" i="4"/>
  <c r="G18" i="4"/>
  <c r="D18" i="4"/>
  <c r="E18" i="4"/>
  <c r="F18" i="4"/>
  <c r="C18" i="4"/>
  <c r="B18" i="4"/>
  <c r="G17" i="4"/>
  <c r="D17" i="4"/>
  <c r="E17" i="4"/>
  <c r="F17" i="4"/>
  <c r="C17" i="4"/>
  <c r="B17" i="4"/>
  <c r="G16" i="4"/>
  <c r="D16" i="4"/>
  <c r="E16" i="4"/>
  <c r="F16" i="4"/>
  <c r="C16" i="4"/>
  <c r="B16" i="4"/>
  <c r="G15" i="4"/>
  <c r="D15" i="4"/>
  <c r="E15" i="4"/>
  <c r="F15" i="4"/>
  <c r="C15" i="4"/>
  <c r="B15" i="4"/>
  <c r="G14" i="4"/>
  <c r="D14" i="4"/>
  <c r="E14" i="4"/>
  <c r="F14" i="4"/>
  <c r="C14" i="4"/>
  <c r="B14" i="4"/>
  <c r="G13" i="4"/>
  <c r="D13" i="4"/>
  <c r="E13" i="4"/>
  <c r="F13" i="4"/>
  <c r="C13" i="4"/>
  <c r="B13" i="4"/>
  <c r="G12" i="4"/>
  <c r="D12" i="4"/>
  <c r="E12" i="4"/>
  <c r="F12" i="4"/>
  <c r="C12" i="4"/>
  <c r="B12" i="4"/>
  <c r="G11" i="4"/>
  <c r="D11" i="4"/>
  <c r="E11" i="4"/>
  <c r="F11" i="4"/>
  <c r="C11" i="4"/>
  <c r="B11" i="4"/>
  <c r="G10" i="4"/>
  <c r="D10" i="4"/>
  <c r="E10" i="4"/>
  <c r="F10" i="4"/>
  <c r="C10" i="4"/>
  <c r="B10" i="4"/>
  <c r="G9" i="4"/>
  <c r="D9" i="4"/>
  <c r="E9" i="4"/>
  <c r="F9" i="4"/>
  <c r="C9" i="4"/>
  <c r="B9" i="4"/>
  <c r="G8" i="4"/>
  <c r="D8" i="4"/>
  <c r="E8" i="4"/>
  <c r="F8" i="4"/>
  <c r="C8" i="4"/>
  <c r="B8" i="4"/>
  <c r="G7" i="4"/>
  <c r="D7" i="4"/>
  <c r="E7" i="4"/>
  <c r="F7" i="4"/>
  <c r="C7" i="4"/>
  <c r="B7" i="4"/>
  <c r="G6" i="4"/>
  <c r="D6" i="4"/>
  <c r="E6" i="4"/>
  <c r="F6" i="4"/>
  <c r="C6" i="4"/>
  <c r="B6" i="4"/>
  <c r="G5" i="4"/>
  <c r="D5" i="4"/>
  <c r="E5" i="4"/>
  <c r="F5" i="4"/>
  <c r="C5" i="4"/>
  <c r="B5" i="4"/>
  <c r="G4" i="4"/>
  <c r="G5" i="2"/>
  <c r="E4" i="4"/>
  <c r="F4" i="4"/>
  <c r="E5" i="2"/>
  <c r="C4" i="4"/>
  <c r="D5" i="2"/>
  <c r="B4" i="4"/>
  <c r="G3" i="4"/>
  <c r="G4" i="2"/>
  <c r="E3" i="4"/>
  <c r="F3" i="4"/>
  <c r="E4" i="2"/>
  <c r="C3" i="4"/>
  <c r="D4" i="2"/>
  <c r="B3" i="4"/>
  <c r="H73" i="3"/>
  <c r="G73" i="3"/>
  <c r="D73" i="3"/>
  <c r="E73" i="3"/>
  <c r="F73" i="3"/>
  <c r="C73" i="3"/>
  <c r="B73" i="3"/>
  <c r="H72" i="3"/>
  <c r="G72" i="3"/>
  <c r="D72" i="3"/>
  <c r="E72" i="3"/>
  <c r="F72" i="3"/>
  <c r="C72" i="3"/>
  <c r="B72" i="3"/>
  <c r="H71" i="3"/>
  <c r="G71" i="3"/>
  <c r="D71" i="3"/>
  <c r="E71" i="3"/>
  <c r="F71" i="3"/>
  <c r="C71" i="3"/>
  <c r="B71" i="3"/>
  <c r="H70" i="3"/>
  <c r="G70" i="3"/>
  <c r="D70" i="3"/>
  <c r="E70" i="3"/>
  <c r="F70" i="3"/>
  <c r="C70" i="3"/>
  <c r="B70" i="3"/>
  <c r="H69" i="3"/>
  <c r="G69" i="3"/>
  <c r="D69" i="3"/>
  <c r="E69" i="3"/>
  <c r="F69" i="3"/>
  <c r="C69" i="3"/>
  <c r="B69" i="3"/>
  <c r="H68" i="3"/>
  <c r="G68" i="3"/>
  <c r="D68" i="3"/>
  <c r="E68" i="3"/>
  <c r="F68" i="3"/>
  <c r="C68" i="3"/>
  <c r="B68" i="3"/>
  <c r="H67" i="3"/>
  <c r="G67" i="3"/>
  <c r="D67" i="3"/>
  <c r="E67" i="3"/>
  <c r="F67" i="3"/>
  <c r="C67" i="3"/>
  <c r="B67" i="3"/>
  <c r="H66" i="3"/>
  <c r="G66" i="3"/>
  <c r="D66" i="3"/>
  <c r="E66" i="3"/>
  <c r="F66" i="3"/>
  <c r="C66" i="3"/>
  <c r="B66" i="3"/>
  <c r="H65" i="3"/>
  <c r="G65" i="3"/>
  <c r="D65" i="3"/>
  <c r="E65" i="3"/>
  <c r="F65" i="3"/>
  <c r="C65" i="3"/>
  <c r="B65" i="3"/>
  <c r="H64" i="3"/>
  <c r="G64" i="3"/>
  <c r="D64" i="3"/>
  <c r="E64" i="3"/>
  <c r="F64" i="3"/>
  <c r="C64" i="3"/>
  <c r="B64" i="3"/>
  <c r="H63" i="3"/>
  <c r="G63" i="3"/>
  <c r="D63" i="3"/>
  <c r="E63" i="3"/>
  <c r="F63" i="3"/>
  <c r="C63" i="3"/>
  <c r="B63" i="3"/>
  <c r="H62" i="3"/>
  <c r="G62" i="3"/>
  <c r="D62" i="3"/>
  <c r="E62" i="3"/>
  <c r="F62" i="3"/>
  <c r="C62" i="3"/>
  <c r="B62" i="3"/>
  <c r="H61" i="3"/>
  <c r="G61" i="3"/>
  <c r="D61" i="3"/>
  <c r="E61" i="3"/>
  <c r="F61" i="3"/>
  <c r="C61" i="3"/>
  <c r="B61" i="3"/>
  <c r="H60" i="3"/>
  <c r="G60" i="3"/>
  <c r="D60" i="3"/>
  <c r="E60" i="3"/>
  <c r="F60" i="3"/>
  <c r="C60" i="3"/>
  <c r="B60" i="3"/>
  <c r="H59" i="3"/>
  <c r="G59" i="3"/>
  <c r="D59" i="3"/>
  <c r="E59" i="3"/>
  <c r="F59" i="3"/>
  <c r="C59" i="3"/>
  <c r="B59" i="3"/>
  <c r="H58" i="3"/>
  <c r="G58" i="3"/>
  <c r="D58" i="3"/>
  <c r="E58" i="3"/>
  <c r="F58" i="3"/>
  <c r="C58" i="3"/>
  <c r="B58" i="3"/>
  <c r="H57" i="3"/>
  <c r="G57" i="3"/>
  <c r="D57" i="3"/>
  <c r="E57" i="3"/>
  <c r="F57" i="3"/>
  <c r="C57" i="3"/>
  <c r="B57" i="3"/>
  <c r="H56" i="3"/>
  <c r="G56" i="3"/>
  <c r="D56" i="3"/>
  <c r="E56" i="3"/>
  <c r="F56" i="3"/>
  <c r="C56" i="3"/>
  <c r="B56" i="3"/>
  <c r="H55" i="3"/>
  <c r="G55" i="3"/>
  <c r="D55" i="3"/>
  <c r="E55" i="3"/>
  <c r="F55" i="3"/>
  <c r="C55" i="3"/>
  <c r="B55" i="3"/>
  <c r="H54" i="3"/>
  <c r="G54" i="3"/>
  <c r="D54" i="3"/>
  <c r="E54" i="3"/>
  <c r="F54" i="3"/>
  <c r="C54" i="3"/>
  <c r="B54" i="3"/>
  <c r="H53" i="3"/>
  <c r="G53" i="3"/>
  <c r="D53" i="3"/>
  <c r="E53" i="3"/>
  <c r="F53" i="3"/>
  <c r="C53" i="3"/>
  <c r="B53" i="3"/>
  <c r="H52" i="3"/>
  <c r="G52" i="3"/>
  <c r="D52" i="3"/>
  <c r="E52" i="3"/>
  <c r="F52" i="3"/>
  <c r="C52" i="3"/>
  <c r="B52" i="3"/>
  <c r="H51" i="3"/>
  <c r="G51" i="3"/>
  <c r="D51" i="3"/>
  <c r="E51" i="3"/>
  <c r="F51" i="3"/>
  <c r="C51" i="3"/>
  <c r="B51" i="3"/>
  <c r="H50" i="3"/>
  <c r="G50" i="3"/>
  <c r="D50" i="3"/>
  <c r="E50" i="3"/>
  <c r="F50" i="3"/>
  <c r="C50" i="3"/>
  <c r="B50" i="3"/>
  <c r="H49" i="3"/>
  <c r="G49" i="3"/>
  <c r="D49" i="3"/>
  <c r="E49" i="3"/>
  <c r="F49" i="3"/>
  <c r="C49" i="3"/>
  <c r="B49" i="3"/>
  <c r="H48" i="3"/>
  <c r="G48" i="3"/>
  <c r="D48" i="3"/>
  <c r="E48" i="3"/>
  <c r="F48" i="3"/>
  <c r="C48" i="3"/>
  <c r="B48" i="3"/>
  <c r="H47" i="3"/>
  <c r="G47" i="3"/>
  <c r="D47" i="3"/>
  <c r="E47" i="3"/>
  <c r="F47" i="3"/>
  <c r="C47" i="3"/>
  <c r="B47" i="3"/>
  <c r="H46" i="3"/>
  <c r="G46" i="3"/>
  <c r="D46" i="3"/>
  <c r="E46" i="3"/>
  <c r="F46" i="3"/>
  <c r="C46" i="3"/>
  <c r="B46" i="3"/>
  <c r="H45" i="3"/>
  <c r="G45" i="3"/>
  <c r="D45" i="3"/>
  <c r="E45" i="3"/>
  <c r="F45" i="3"/>
  <c r="C45" i="3"/>
  <c r="B45" i="3"/>
  <c r="H44" i="3"/>
  <c r="G44" i="3"/>
  <c r="D44" i="3"/>
  <c r="E44" i="3"/>
  <c r="F44" i="3"/>
  <c r="C44" i="3"/>
  <c r="B44" i="3"/>
  <c r="H43" i="3"/>
  <c r="G43" i="3"/>
  <c r="D43" i="3"/>
  <c r="E43" i="3"/>
  <c r="F43" i="3"/>
  <c r="C43" i="3"/>
  <c r="B43" i="3"/>
  <c r="H42" i="3"/>
  <c r="G42" i="3"/>
  <c r="D42" i="3"/>
  <c r="E42" i="3"/>
  <c r="F42" i="3"/>
  <c r="C42" i="3"/>
  <c r="B42" i="3"/>
  <c r="H41" i="3"/>
  <c r="G41" i="3"/>
  <c r="D41" i="3"/>
  <c r="E41" i="3"/>
  <c r="F41" i="3"/>
  <c r="C41" i="3"/>
  <c r="B41" i="3"/>
  <c r="H40" i="3"/>
  <c r="G40" i="3"/>
  <c r="D40" i="3"/>
  <c r="E40" i="3"/>
  <c r="F40" i="3"/>
  <c r="C40" i="3"/>
  <c r="B40" i="3"/>
  <c r="H39" i="3"/>
  <c r="G39" i="3"/>
  <c r="D39" i="3"/>
  <c r="E39" i="3"/>
  <c r="F39" i="3"/>
  <c r="C39" i="3"/>
  <c r="B39" i="3"/>
  <c r="H38" i="3"/>
  <c r="G38" i="3"/>
  <c r="D38" i="3"/>
  <c r="E38" i="3"/>
  <c r="F38" i="3"/>
  <c r="C38" i="3"/>
  <c r="B38" i="3"/>
  <c r="H37" i="3"/>
  <c r="G37" i="3"/>
  <c r="D37" i="3"/>
  <c r="E37" i="3"/>
  <c r="F37" i="3"/>
  <c r="C37" i="3"/>
  <c r="B37" i="3"/>
  <c r="H36" i="3"/>
  <c r="G36" i="3"/>
  <c r="D36" i="3"/>
  <c r="E36" i="3"/>
  <c r="F36" i="3"/>
  <c r="C36" i="3"/>
  <c r="B36" i="3"/>
  <c r="H35" i="3"/>
  <c r="G35" i="3"/>
  <c r="D35" i="3"/>
  <c r="E35" i="3"/>
  <c r="F35" i="3"/>
  <c r="C35" i="3"/>
  <c r="B35" i="3"/>
  <c r="H34" i="3"/>
  <c r="G34" i="3"/>
  <c r="D34" i="3"/>
  <c r="E34" i="3"/>
  <c r="F34" i="3"/>
  <c r="C34" i="3"/>
  <c r="B34" i="3"/>
  <c r="H33" i="3"/>
  <c r="G33" i="3"/>
  <c r="D33" i="3"/>
  <c r="E33" i="3"/>
  <c r="F33" i="3"/>
  <c r="C33" i="3"/>
  <c r="B33" i="3"/>
  <c r="H32" i="3"/>
  <c r="G32" i="3"/>
  <c r="D32" i="3"/>
  <c r="E32" i="3"/>
  <c r="F32" i="3"/>
  <c r="C32" i="3"/>
  <c r="B32" i="3"/>
  <c r="H31" i="3"/>
  <c r="G31" i="3"/>
  <c r="D31" i="3"/>
  <c r="E31" i="3"/>
  <c r="F31" i="3"/>
  <c r="C31" i="3"/>
  <c r="B31" i="3"/>
  <c r="H30" i="3"/>
  <c r="G30" i="3"/>
  <c r="D30" i="3"/>
  <c r="E30" i="3"/>
  <c r="F30" i="3"/>
  <c r="C30" i="3"/>
  <c r="B30" i="3"/>
  <c r="H29" i="3"/>
  <c r="G29" i="3"/>
  <c r="D29" i="3"/>
  <c r="E29" i="3"/>
  <c r="F29" i="3"/>
  <c r="C29" i="3"/>
  <c r="B29" i="3"/>
  <c r="H28" i="3"/>
  <c r="G28" i="3"/>
  <c r="D28" i="3"/>
  <c r="E28" i="3"/>
  <c r="F28" i="3"/>
  <c r="C28" i="3"/>
  <c r="B28" i="3"/>
  <c r="H27" i="3"/>
  <c r="G27" i="3"/>
  <c r="D27" i="3"/>
  <c r="E27" i="3"/>
  <c r="F27" i="3"/>
  <c r="C27" i="3"/>
  <c r="B27" i="3"/>
  <c r="H26" i="3"/>
  <c r="G26" i="3"/>
  <c r="D26" i="3"/>
  <c r="E26" i="3"/>
  <c r="F26" i="3"/>
  <c r="C26" i="3"/>
  <c r="B26" i="3"/>
  <c r="H25" i="3"/>
  <c r="G25" i="3"/>
  <c r="D25" i="3"/>
  <c r="E25" i="3"/>
  <c r="F25" i="3"/>
  <c r="C25" i="3"/>
  <c r="B25" i="3"/>
  <c r="H24" i="3"/>
  <c r="G24" i="3"/>
  <c r="D24" i="3"/>
  <c r="E24" i="3"/>
  <c r="F24" i="3"/>
  <c r="C24" i="3"/>
  <c r="B24" i="3"/>
  <c r="H23" i="3"/>
  <c r="G23" i="3"/>
  <c r="D23" i="3"/>
  <c r="E23" i="3"/>
  <c r="F23" i="3"/>
  <c r="C23" i="3"/>
  <c r="B23" i="3"/>
  <c r="H22" i="3"/>
  <c r="G22" i="3"/>
  <c r="D22" i="3"/>
  <c r="E22" i="3"/>
  <c r="F22" i="3"/>
  <c r="C22" i="3"/>
  <c r="B22" i="3"/>
  <c r="H21" i="3"/>
  <c r="G21" i="3"/>
  <c r="D21" i="3"/>
  <c r="E21" i="3"/>
  <c r="F21" i="3"/>
  <c r="C21" i="3"/>
  <c r="B21" i="3"/>
  <c r="H20" i="3"/>
  <c r="G20" i="3"/>
  <c r="D20" i="3"/>
  <c r="E20" i="3"/>
  <c r="F20" i="3"/>
  <c r="C20" i="3"/>
  <c r="B20" i="3"/>
  <c r="H19" i="3"/>
  <c r="G19" i="3"/>
  <c r="D19" i="3"/>
  <c r="E19" i="3"/>
  <c r="F19" i="3"/>
  <c r="C19" i="3"/>
  <c r="B19" i="3"/>
  <c r="H18" i="3"/>
  <c r="G18" i="3"/>
  <c r="D18" i="3"/>
  <c r="E18" i="3"/>
  <c r="F18" i="3"/>
  <c r="C18" i="3"/>
  <c r="B18" i="3"/>
  <c r="H17" i="3"/>
  <c r="G17" i="3"/>
  <c r="D17" i="3"/>
  <c r="E17" i="3"/>
  <c r="F17" i="3"/>
  <c r="C17" i="3"/>
  <c r="B17" i="3"/>
  <c r="H16" i="3"/>
  <c r="G16" i="3"/>
  <c r="D16" i="3"/>
  <c r="E16" i="3"/>
  <c r="F16" i="3"/>
  <c r="C16" i="3"/>
  <c r="B16" i="3"/>
  <c r="H15" i="3"/>
  <c r="G15" i="3"/>
  <c r="D15" i="3"/>
  <c r="E15" i="3"/>
  <c r="F15" i="3"/>
  <c r="C15" i="3"/>
  <c r="B15" i="3"/>
  <c r="H14" i="3"/>
  <c r="G14" i="3"/>
  <c r="D14" i="3"/>
  <c r="E14" i="3"/>
  <c r="F14" i="3"/>
  <c r="C14" i="3"/>
  <c r="B14" i="3"/>
  <c r="H13" i="3"/>
  <c r="G13" i="3"/>
  <c r="D13" i="3"/>
  <c r="E13" i="3"/>
  <c r="F13" i="3"/>
  <c r="C13" i="3"/>
  <c r="B13" i="3"/>
  <c r="H12" i="3"/>
  <c r="G12" i="3"/>
  <c r="D12" i="3"/>
  <c r="E12" i="3"/>
  <c r="F12" i="3"/>
  <c r="C12" i="3"/>
  <c r="B12" i="3"/>
  <c r="H11" i="3"/>
  <c r="G11" i="3"/>
  <c r="D11" i="3"/>
  <c r="E11" i="3"/>
  <c r="F11" i="3"/>
  <c r="C11" i="3"/>
  <c r="B11" i="3"/>
  <c r="H10" i="3"/>
  <c r="G10" i="3"/>
  <c r="D10" i="3"/>
  <c r="E10" i="3"/>
  <c r="F10" i="3"/>
  <c r="C10" i="3"/>
  <c r="B10" i="3"/>
  <c r="H9" i="3"/>
  <c r="G9" i="3"/>
  <c r="D9" i="3"/>
  <c r="E9" i="3"/>
  <c r="F9" i="3"/>
  <c r="C9" i="3"/>
  <c r="B9" i="3"/>
  <c r="H8" i="3"/>
  <c r="G8" i="3"/>
  <c r="D8" i="3"/>
  <c r="E8" i="3"/>
  <c r="F8" i="3"/>
  <c r="C8" i="3"/>
  <c r="B8" i="3"/>
  <c r="H7" i="3"/>
  <c r="G7" i="3"/>
  <c r="D7" i="3"/>
  <c r="E7" i="3"/>
  <c r="F7" i="3"/>
  <c r="C7" i="3"/>
  <c r="B7" i="3"/>
  <c r="G6" i="3"/>
  <c r="D6" i="3"/>
  <c r="E6" i="3"/>
  <c r="F6" i="3"/>
  <c r="C6" i="3"/>
  <c r="B6" i="3"/>
  <c r="G5" i="3"/>
  <c r="D5" i="3"/>
  <c r="E5" i="3"/>
  <c r="F5" i="3"/>
  <c r="C5" i="3"/>
  <c r="B5" i="3"/>
  <c r="G4" i="3"/>
  <c r="C4" i="3"/>
  <c r="B4" i="3"/>
  <c r="G3" i="3"/>
  <c r="C3" i="3"/>
  <c r="B3" i="3"/>
  <c r="G17" i="2"/>
  <c r="H17" i="2"/>
  <c r="E17" i="2"/>
  <c r="D17" i="2"/>
  <c r="G16" i="2"/>
  <c r="H16" i="2"/>
  <c r="E16" i="2"/>
  <c r="D16" i="2"/>
  <c r="G15" i="2"/>
  <c r="H15" i="2"/>
  <c r="E15" i="2"/>
  <c r="D15" i="2"/>
  <c r="G14" i="2"/>
  <c r="H14" i="2"/>
  <c r="E14" i="2"/>
  <c r="D14" i="2"/>
  <c r="G13" i="2"/>
  <c r="H13" i="2"/>
  <c r="E13" i="2"/>
  <c r="D13" i="2"/>
  <c r="G12" i="2"/>
  <c r="H12" i="2"/>
  <c r="E12" i="2"/>
  <c r="D12" i="2"/>
  <c r="G11" i="2"/>
  <c r="H11" i="2"/>
  <c r="E11" i="2"/>
  <c r="D11" i="2"/>
  <c r="G10" i="2"/>
  <c r="H10" i="2"/>
  <c r="E10" i="2"/>
  <c r="D10" i="2"/>
  <c r="G9" i="2"/>
  <c r="H9" i="2"/>
  <c r="E9" i="2"/>
  <c r="D9" i="2"/>
  <c r="G8" i="2"/>
  <c r="H8" i="2"/>
  <c r="E8" i="2"/>
  <c r="D8" i="2"/>
  <c r="G7" i="2"/>
  <c r="H7" i="2"/>
  <c r="E7" i="2"/>
  <c r="D7" i="2"/>
  <c r="G6" i="2"/>
  <c r="H6" i="2"/>
  <c r="E6" i="2"/>
  <c r="D6" i="2"/>
  <c r="H5" i="2"/>
  <c r="H4" i="2"/>
  <c r="H17" i="1"/>
  <c r="H16" i="1"/>
  <c r="H15" i="1"/>
  <c r="H14" i="1"/>
  <c r="H13" i="1"/>
  <c r="H12" i="1"/>
  <c r="H5" i="1"/>
  <c r="H4" i="1"/>
</calcChain>
</file>

<file path=xl/comments1.xml><?xml version="1.0" encoding="utf-8"?>
<comments xmlns="http://schemas.openxmlformats.org/spreadsheetml/2006/main">
  <authors>
    <author>微软用户</author>
  </authors>
  <commentList>
    <comment ref="D299" authorId="0" shapeId="0">
      <text>
        <r>
          <rPr>
            <b/>
            <sz val="9"/>
            <rFont val="宋体"/>
            <family val="3"/>
            <charset val="134"/>
          </rPr>
          <t>微软用户:</t>
        </r>
        <r>
          <rPr>
            <sz val="9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<sst xmlns="http://schemas.openxmlformats.org/spreadsheetml/2006/main" count="103" uniqueCount="62">
  <si>
    <t>非常实用的仓库进销存管理系统</t>
  </si>
  <si>
    <t>入库单输入表</t>
  </si>
  <si>
    <t>A</t>
  </si>
  <si>
    <t>供货单位:</t>
  </si>
  <si>
    <t>天天公司</t>
  </si>
  <si>
    <r>
      <t>日期</t>
    </r>
    <r>
      <rPr>
        <sz val="10"/>
        <rFont val="Times New Roman"/>
        <family val="1"/>
      </rPr>
      <t xml:space="preserve"> :</t>
    </r>
  </si>
  <si>
    <t>入库单号:</t>
  </si>
  <si>
    <t>序号</t>
  </si>
  <si>
    <t>代码</t>
  </si>
  <si>
    <t>材料名称</t>
  </si>
  <si>
    <t>单位</t>
  </si>
  <si>
    <t>数量</t>
  </si>
  <si>
    <t>单价</t>
  </si>
  <si>
    <t>金额</t>
  </si>
  <si>
    <t>验收单号</t>
  </si>
  <si>
    <t>材料1</t>
  </si>
  <si>
    <t>件</t>
  </si>
  <si>
    <t>20009</t>
  </si>
  <si>
    <t>材料2</t>
  </si>
  <si>
    <t>20008</t>
  </si>
  <si>
    <t>经手人:张三</t>
  </si>
  <si>
    <t>出库单输入表</t>
  </si>
  <si>
    <t>B</t>
  </si>
  <si>
    <t>领用单位：</t>
  </si>
  <si>
    <t>恒大公司</t>
  </si>
  <si>
    <r>
      <t>日期</t>
    </r>
    <r>
      <rPr>
        <sz val="10"/>
        <rFont val="Times New Roman"/>
        <family val="1"/>
      </rPr>
      <t xml:space="preserve"> </t>
    </r>
  </si>
  <si>
    <t>出库单号</t>
  </si>
  <si>
    <t>领用人</t>
  </si>
  <si>
    <t>小明</t>
  </si>
  <si>
    <t>经手人：李四</t>
  </si>
  <si>
    <t>入库记录</t>
  </si>
  <si>
    <t>入库材料  名称</t>
  </si>
  <si>
    <t>日期</t>
  </si>
  <si>
    <t>供货单位</t>
  </si>
  <si>
    <t>经手人</t>
  </si>
  <si>
    <t>张三</t>
  </si>
  <si>
    <t>出库记录</t>
  </si>
  <si>
    <t>出库材料  名称</t>
  </si>
  <si>
    <t>领用单位</t>
  </si>
  <si>
    <t>恒大</t>
  </si>
  <si>
    <t>李四</t>
  </si>
  <si>
    <t>材料汇总</t>
  </si>
  <si>
    <t>货物名称</t>
  </si>
  <si>
    <t>期初数</t>
  </si>
  <si>
    <t>入库数</t>
  </si>
  <si>
    <t>出库数</t>
  </si>
  <si>
    <t>期末数</t>
  </si>
  <si>
    <t>安全</t>
  </si>
  <si>
    <t>是否</t>
  </si>
  <si>
    <t>库存</t>
  </si>
  <si>
    <t>请购</t>
  </si>
  <si>
    <t>使用说明</t>
  </si>
  <si>
    <t>名称</t>
  </si>
  <si>
    <t>用途</t>
  </si>
  <si>
    <t>入库表</t>
  </si>
  <si>
    <t>进行入库记录输入和更改操作</t>
  </si>
  <si>
    <t>出库表</t>
  </si>
  <si>
    <t>进行出库记录输入和审核更改操作</t>
  </si>
  <si>
    <t>存放入库记录的数据，并提供用于计算的命名区域</t>
  </si>
  <si>
    <t>存放出库记录的数据，并提供用于计算的命名区域</t>
  </si>
  <si>
    <t>提供存放物质的代码、名称信息、并用于计算汇总数据</t>
  </si>
  <si>
    <t xml:space="preserve">本系统主要需要用户录入入库表，表中的黄色区域设有公式，自动生成。在材料汇总中的“安全库存”中录入安全库存的数字，在“是否请购”栏自动提醒。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</si>
</sst>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76" formatCode="0_ "/>
    <numFmt numFmtId="177" formatCode="0.00_);[Red]\(0.00\)"/>
    <numFmt numFmtId="178" formatCode="_ &quot;￥&quot;* #,##0.00_ ;_ &quot;￥&quot;* \-#,##0.00_ ;_ &quot;￥&quot;* &quot;-&quot;??_ ;_ @_ "/>
    <numFmt numFmtId="179" formatCode="0.00_ "/>
    <numFmt numFmtId="180" formatCode="0.0_ "/>
    <numFmt numFmtId="181" formatCode="yyyy/m/d;@"/>
  </numFmts>
  <fonts count="23">
    <font>
      <sz val="12"/>
      <name val="宋体"/>
      <charset val="134"/>
    </font>
    <font>
      <sz val="12"/>
      <name val="微软雅黑"/>
      <family val="2"/>
      <charset val="134"/>
    </font>
    <font>
      <b/>
      <sz val="18"/>
      <color theme="0"/>
      <name val="微软雅黑"/>
      <family val="2"/>
      <charset val="134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b/>
      <sz val="11"/>
      <name val="微软雅黑"/>
      <family val="2"/>
      <charset val="134"/>
    </font>
    <font>
      <b/>
      <sz val="10"/>
      <name val="微软雅黑"/>
      <family val="2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0"/>
      <color indexed="8"/>
      <name val="微软雅黑"/>
      <family val="2"/>
      <charset val="134"/>
    </font>
    <font>
      <sz val="11"/>
      <name val="华文仿宋"/>
      <family val="3"/>
      <charset val="134"/>
    </font>
    <font>
      <sz val="12"/>
      <color indexed="16"/>
      <name val="宋体"/>
      <family val="3"/>
      <charset val="134"/>
    </font>
    <font>
      <sz val="12"/>
      <name val="Times New Roman"/>
      <family val="1"/>
    </font>
    <font>
      <sz val="10"/>
      <name val="Times New Roman"/>
      <family val="1"/>
    </font>
    <font>
      <sz val="16"/>
      <color indexed="16"/>
      <name val="华文中宋"/>
      <family val="3"/>
      <charset val="134"/>
    </font>
    <font>
      <b/>
      <sz val="28"/>
      <color theme="0"/>
      <name val="微软雅黑"/>
      <family val="2"/>
      <charset val="134"/>
    </font>
    <font>
      <sz val="28"/>
      <color theme="0"/>
      <name val="宋体"/>
      <family val="3"/>
      <charset val="134"/>
    </font>
    <font>
      <sz val="12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178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0" borderId="0"/>
  </cellStyleXfs>
  <cellXfs count="14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4" applyFont="1" applyFill="1" applyAlignment="1">
      <alignment horizontal="center" vertical="center"/>
    </xf>
    <xf numFmtId="0" fontId="6" fillId="0" borderId="0" xfId="4" applyNumberFormat="1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center" vertical="center" shrinkToFit="1"/>
    </xf>
    <xf numFmtId="0" fontId="6" fillId="0" borderId="0" xfId="4" applyFont="1" applyFill="1" applyBorder="1" applyAlignment="1">
      <alignment horizontal="center" vertical="center"/>
    </xf>
    <xf numFmtId="177" fontId="6" fillId="0" borderId="0" xfId="4" applyNumberFormat="1" applyFont="1" applyFill="1" applyBorder="1" applyAlignment="1">
      <alignment horizontal="center" vertical="center" shrinkToFit="1"/>
    </xf>
    <xf numFmtId="43" fontId="6" fillId="0" borderId="0" xfId="2" applyFont="1" applyFill="1" applyBorder="1" applyAlignment="1">
      <alignment horizontal="center" vertical="center" shrinkToFit="1"/>
    </xf>
    <xf numFmtId="176" fontId="6" fillId="0" borderId="0" xfId="4" applyNumberFormat="1" applyFont="1" applyFill="1" applyBorder="1" applyAlignment="1">
      <alignment horizontal="center" vertical="center" shrinkToFit="1"/>
    </xf>
    <xf numFmtId="0" fontId="6" fillId="0" borderId="0" xfId="4" applyNumberFormat="1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center" vertical="center"/>
    </xf>
    <xf numFmtId="0" fontId="5" fillId="0" borderId="0" xfId="4" applyFont="1" applyFill="1" applyBorder="1"/>
    <xf numFmtId="0" fontId="6" fillId="0" borderId="2" xfId="4" applyNumberFormat="1" applyFont="1" applyFill="1" applyBorder="1" applyAlignment="1">
      <alignment horizontal="center" vertical="center"/>
    </xf>
    <xf numFmtId="178" fontId="6" fillId="3" borderId="2" xfId="1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shrinkToFit="1"/>
    </xf>
    <xf numFmtId="177" fontId="6" fillId="0" borderId="2" xfId="4" applyNumberFormat="1" applyFont="1" applyFill="1" applyBorder="1" applyAlignment="1">
      <alignment horizontal="center" vertical="center" shrinkToFit="1"/>
    </xf>
    <xf numFmtId="43" fontId="6" fillId="0" borderId="2" xfId="2" applyFont="1" applyFill="1" applyBorder="1" applyAlignment="1">
      <alignment horizontal="center" vertical="center" shrinkToFit="1"/>
    </xf>
    <xf numFmtId="0" fontId="6" fillId="3" borderId="2" xfId="4" applyFont="1" applyFill="1" applyBorder="1" applyAlignment="1">
      <alignment horizontal="center" vertical="center" shrinkToFit="1"/>
    </xf>
    <xf numFmtId="43" fontId="6" fillId="3" borderId="2" xfId="2" applyFont="1" applyFill="1" applyBorder="1" applyAlignment="1">
      <alignment horizontal="center" vertical="center" shrinkToFit="1"/>
    </xf>
    <xf numFmtId="179" fontId="6" fillId="3" borderId="2" xfId="4" applyNumberFormat="1" applyFont="1" applyFill="1" applyBorder="1" applyAlignment="1">
      <alignment horizontal="center" vertical="center" shrinkToFit="1"/>
    </xf>
    <xf numFmtId="0" fontId="5" fillId="0" borderId="0" xfId="4" applyFont="1" applyFill="1" applyAlignment="1">
      <alignment horizontal="center" vertical="center"/>
    </xf>
    <xf numFmtId="176" fontId="6" fillId="3" borderId="2" xfId="4" applyNumberFormat="1" applyFont="1" applyFill="1" applyBorder="1" applyAlignment="1">
      <alignment horizontal="center" vertical="center" shrinkToFit="1"/>
    </xf>
    <xf numFmtId="0" fontId="6" fillId="0" borderId="2" xfId="2" applyNumberFormat="1" applyFont="1" applyFill="1" applyBorder="1" applyAlignment="1">
      <alignment horizontal="center" vertical="center"/>
    </xf>
    <xf numFmtId="0" fontId="6" fillId="0" borderId="2" xfId="4" applyFont="1" applyFill="1" applyBorder="1" applyAlignment="1">
      <alignment horizontal="center" vertical="center"/>
    </xf>
    <xf numFmtId="0" fontId="8" fillId="3" borderId="2" xfId="4" applyFont="1" applyFill="1" applyBorder="1" applyAlignment="1">
      <alignment horizontal="center" vertical="center"/>
    </xf>
    <xf numFmtId="179" fontId="5" fillId="0" borderId="0" xfId="4" applyNumberFormat="1" applyFont="1" applyFill="1" applyBorder="1"/>
    <xf numFmtId="178" fontId="6" fillId="0" borderId="2" xfId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2" xfId="4" applyFont="1" applyFill="1" applyBorder="1" applyAlignment="1">
      <alignment horizontal="center" vertical="center" shrinkToFit="1"/>
    </xf>
    <xf numFmtId="176" fontId="6" fillId="0" borderId="2" xfId="4" applyNumberFormat="1" applyFont="1" applyFill="1" applyBorder="1" applyAlignment="1">
      <alignment horizontal="center" vertical="center" shrinkToFit="1"/>
    </xf>
    <xf numFmtId="0" fontId="8" fillId="0" borderId="2" xfId="4" applyFont="1" applyFill="1" applyBorder="1" applyAlignment="1">
      <alignment horizontal="center" vertical="center"/>
    </xf>
    <xf numFmtId="9" fontId="9" fillId="0" borderId="0" xfId="3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43" fontId="6" fillId="0" borderId="2" xfId="2" applyFont="1" applyFill="1" applyBorder="1" applyAlignment="1">
      <alignment horizontal="center"/>
    </xf>
    <xf numFmtId="0" fontId="6" fillId="0" borderId="2" xfId="2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6" fillId="0" borderId="2" xfId="4" applyFont="1" applyFill="1" applyBorder="1" applyAlignment="1">
      <alignment horizontal="center"/>
    </xf>
    <xf numFmtId="0" fontId="6" fillId="3" borderId="2" xfId="4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2" xfId="2" applyNumberFormat="1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43" fontId="6" fillId="3" borderId="2" xfId="2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6" fillId="0" borderId="2" xfId="4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11" fillId="0" borderId="2" xfId="4" applyNumberFormat="1" applyFont="1" applyFill="1" applyBorder="1" applyAlignment="1">
      <alignment horizontal="center"/>
    </xf>
    <xf numFmtId="9" fontId="6" fillId="0" borderId="2" xfId="3" applyFont="1" applyFill="1" applyBorder="1" applyAlignment="1">
      <alignment horizont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12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2" fillId="0" borderId="2" xfId="2" applyNumberFormat="1" applyFont="1" applyFill="1" applyBorder="1" applyAlignment="1">
      <alignment horizontal="center"/>
    </xf>
    <xf numFmtId="181" fontId="12" fillId="0" borderId="2" xfId="0" applyNumberFormat="1" applyFont="1" applyFill="1" applyBorder="1" applyAlignment="1">
      <alignment horizontal="center"/>
    </xf>
    <xf numFmtId="0" fontId="12" fillId="0" borderId="0" xfId="0" applyFont="1" applyFill="1">
      <alignment vertical="center"/>
    </xf>
    <xf numFmtId="181" fontId="6" fillId="0" borderId="2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2" xfId="2" applyNumberFormat="1" applyFont="1" applyFill="1" applyBorder="1" applyAlignment="1">
      <alignment horizontal="center"/>
    </xf>
    <xf numFmtId="181" fontId="10" fillId="0" borderId="2" xfId="0" applyNumberFormat="1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9" fontId="14" fillId="0" borderId="0" xfId="0" applyNumberFormat="1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NumberFormat="1">
      <alignment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14" fontId="1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3" borderId="2" xfId="2" applyNumberFormat="1" applyFont="1" applyFill="1" applyBorder="1" applyAlignment="1">
      <alignment horizontal="center" vertical="center"/>
    </xf>
    <xf numFmtId="180" fontId="6" fillId="0" borderId="2" xfId="0" applyNumberFormat="1" applyFont="1" applyFill="1" applyBorder="1" applyAlignment="1">
      <alignment horizontal="center" vertical="center"/>
    </xf>
    <xf numFmtId="0" fontId="14" fillId="0" borderId="0" xfId="0" applyNumberFormat="1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2" applyNumberFormat="1" applyFont="1" applyFill="1" applyBorder="1" applyAlignment="1">
      <alignment horizontal="center" vertical="center"/>
    </xf>
    <xf numFmtId="0" fontId="3" fillId="3" borderId="2" xfId="2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4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43" fontId="10" fillId="0" borderId="0" xfId="2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3" fillId="7" borderId="1" xfId="4" applyFont="1" applyFill="1" applyBorder="1" applyAlignment="1">
      <alignment horizontal="center" vertical="center"/>
    </xf>
    <xf numFmtId="177" fontId="3" fillId="7" borderId="2" xfId="4" applyNumberFormat="1" applyFont="1" applyFill="1" applyBorder="1" applyAlignment="1">
      <alignment horizontal="center" vertical="center" shrinkToFit="1"/>
    </xf>
    <xf numFmtId="0" fontId="3" fillId="7" borderId="2" xfId="4" applyFont="1" applyFill="1" applyBorder="1" applyAlignment="1">
      <alignment horizontal="center" vertical="center" shrinkToFit="1"/>
    </xf>
    <xf numFmtId="176" fontId="3" fillId="7" borderId="2" xfId="4" applyNumberFormat="1" applyFont="1" applyFill="1" applyBorder="1" applyAlignment="1">
      <alignment horizontal="center" vertical="center" shrinkToFit="1"/>
    </xf>
    <xf numFmtId="0" fontId="3" fillId="7" borderId="5" xfId="4" applyFont="1" applyFill="1" applyBorder="1" applyAlignment="1">
      <alignment horizontal="center" vertical="center"/>
    </xf>
    <xf numFmtId="0" fontId="7" fillId="7" borderId="1" xfId="4" applyFont="1" applyFill="1" applyBorder="1" applyAlignment="1">
      <alignment horizontal="center" vertical="center"/>
    </xf>
    <xf numFmtId="0" fontId="7" fillId="7" borderId="5" xfId="4" applyFont="1" applyFill="1" applyBorder="1" applyAlignment="1">
      <alignment horizontal="center" vertical="center"/>
    </xf>
    <xf numFmtId="0" fontId="1" fillId="7" borderId="0" xfId="0" applyNumberFormat="1" applyFont="1" applyFill="1" applyBorder="1" applyAlignment="1">
      <alignment horizontal="center" vertical="center"/>
    </xf>
    <xf numFmtId="0" fontId="4" fillId="7" borderId="0" xfId="0" applyFont="1" applyFill="1" applyBorder="1" applyAlignment="1">
      <alignment vertical="center"/>
    </xf>
    <xf numFmtId="0" fontId="3" fillId="7" borderId="0" xfId="0" applyNumberFormat="1" applyFont="1" applyFill="1" applyBorder="1" applyAlignment="1">
      <alignment vertical="center"/>
    </xf>
    <xf numFmtId="0" fontId="1" fillId="7" borderId="0" xfId="0" applyNumberFormat="1" applyFont="1" applyFill="1" applyBorder="1" applyAlignment="1">
      <alignment vertical="center"/>
    </xf>
    <xf numFmtId="0" fontId="3" fillId="7" borderId="0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vertical="center"/>
    </xf>
    <xf numFmtId="0" fontId="1" fillId="7" borderId="0" xfId="0" applyFont="1" applyFill="1">
      <alignment vertical="center"/>
    </xf>
    <xf numFmtId="0" fontId="0" fillId="7" borderId="0" xfId="0" applyFont="1" applyFill="1">
      <alignment vertical="center"/>
    </xf>
    <xf numFmtId="9" fontId="3" fillId="7" borderId="2" xfId="3" applyFont="1" applyFill="1" applyBorder="1" applyAlignment="1">
      <alignment horizontal="center" vertical="center"/>
    </xf>
    <xf numFmtId="9" fontId="3" fillId="7" borderId="2" xfId="3" applyFont="1" applyFill="1" applyBorder="1" applyAlignment="1">
      <alignment horizontal="center" vertical="center" wrapText="1"/>
    </xf>
    <xf numFmtId="0" fontId="3" fillId="7" borderId="2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2" applyNumberFormat="1" applyFont="1" applyFill="1" applyBorder="1" applyAlignment="1">
      <alignment horizontal="center" vertical="center"/>
    </xf>
    <xf numFmtId="181" fontId="3" fillId="7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shrinkToFit="1"/>
    </xf>
    <xf numFmtId="0" fontId="3" fillId="7" borderId="2" xfId="0" applyNumberFormat="1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4" applyNumberFormat="1" applyFont="1" applyFill="1" applyAlignment="1">
      <alignment horizontal="center" vertical="center"/>
    </xf>
    <xf numFmtId="0" fontId="3" fillId="7" borderId="2" xfId="4" applyFont="1" applyFill="1" applyBorder="1" applyAlignment="1">
      <alignment horizontal="center" vertical="center" shrinkToFit="1"/>
    </xf>
    <xf numFmtId="0" fontId="3" fillId="7" borderId="3" xfId="4" applyFont="1" applyFill="1" applyBorder="1" applyAlignment="1">
      <alignment horizontal="center" vertical="center" shrinkToFit="1"/>
    </xf>
    <xf numFmtId="0" fontId="3" fillId="7" borderId="4" xfId="4" applyFont="1" applyFill="1" applyBorder="1" applyAlignment="1">
      <alignment horizontal="center" vertical="center" shrinkToFit="1"/>
    </xf>
    <xf numFmtId="0" fontId="3" fillId="7" borderId="1" xfId="4" applyNumberFormat="1" applyFont="1" applyFill="1" applyBorder="1" applyAlignment="1">
      <alignment horizontal="center" vertical="center"/>
    </xf>
    <xf numFmtId="0" fontId="3" fillId="7" borderId="5" xfId="4" applyNumberFormat="1" applyFont="1" applyFill="1" applyBorder="1" applyAlignment="1">
      <alignment horizontal="center" vertical="center"/>
    </xf>
    <xf numFmtId="0" fontId="3" fillId="7" borderId="1" xfId="4" applyFont="1" applyFill="1" applyBorder="1" applyAlignment="1">
      <alignment horizontal="center" vertical="center" shrinkToFit="1"/>
    </xf>
    <xf numFmtId="0" fontId="3" fillId="7" borderId="5" xfId="4" applyFont="1" applyFill="1" applyBorder="1" applyAlignment="1">
      <alignment horizontal="center" vertical="center" shrinkToFit="1"/>
    </xf>
    <xf numFmtId="0" fontId="3" fillId="7" borderId="1" xfId="4" applyFont="1" applyFill="1" applyBorder="1" applyAlignment="1">
      <alignment horizontal="center" vertical="center"/>
    </xf>
    <xf numFmtId="0" fontId="3" fillId="7" borderId="5" xfId="4" applyFont="1" applyFill="1" applyBorder="1" applyAlignment="1">
      <alignment horizontal="center" vertical="center"/>
    </xf>
    <xf numFmtId="0" fontId="1" fillId="7" borderId="0" xfId="0" applyNumberFormat="1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</cellXfs>
  <cellStyles count="5">
    <cellStyle name="百分比" xfId="3" builtinId="5"/>
    <cellStyle name="常规" xfId="0" builtinId="0"/>
    <cellStyle name="常规_库存管理系统" xfId="4"/>
    <cellStyle name="货币" xfId="1" builtinId="4"/>
    <cellStyle name="千位分隔" xfId="2" builtinId="3"/>
  </cellStyles>
  <dxfs count="0"/>
  <tableStyles count="0" defaultTableStyle="TableStyleMedium9" defaultPivotStyle="PivotStyleLight16"/>
  <colors>
    <mruColors>
      <color rgb="FF800000"/>
      <color rgb="FF66FF66"/>
      <color rgb="FFFFFFFF"/>
      <color rgb="FF31869B"/>
      <color rgb="FF215967"/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20837;&#24211;&#35760;&#24405;!A1"/><Relationship Id="rId2" Type="http://schemas.openxmlformats.org/officeDocument/2006/relationships/hyperlink" Target="#&#20986;&#24211;&#34920;!A1"/><Relationship Id="rId1" Type="http://schemas.openxmlformats.org/officeDocument/2006/relationships/hyperlink" Target="#&#20837;&#24211;&#34920;!A1"/><Relationship Id="rId6" Type="http://schemas.openxmlformats.org/officeDocument/2006/relationships/hyperlink" Target="#&#20351;&#29992;&#35828;&#26126;!A1"/><Relationship Id="rId5" Type="http://schemas.openxmlformats.org/officeDocument/2006/relationships/hyperlink" Target="#&#26448;&#26009;&#27719;&#24635;!A1"/><Relationship Id="rId4" Type="http://schemas.openxmlformats.org/officeDocument/2006/relationships/hyperlink" Target="#&#20986;&#24211;&#35760;&#2440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248285</xdr:colOff>
      <xdr:row>10</xdr:row>
      <xdr:rowOff>5080</xdr:rowOff>
    </xdr:from>
    <xdr:to>
      <xdr:col>2</xdr:col>
      <xdr:colOff>457835</xdr:colOff>
      <xdr:row>15</xdr:row>
      <xdr:rowOff>0</xdr:rowOff>
    </xdr:to>
    <xdr:grpSp>
      <xdr:nvGrpSpPr>
        <xdr:cNvPr id="23787" name="组合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EB5C0000}"/>
            </a:ext>
          </a:extLst>
        </xdr:cNvPr>
        <xdr:cNvGrpSpPr>
          <a:grpSpLocks noChangeAspect="1"/>
        </xdr:cNvGrpSpPr>
      </xdr:nvGrpSpPr>
      <xdr:grpSpPr>
        <a:xfrm>
          <a:off x="934085" y="1976755"/>
          <a:ext cx="895350" cy="899795"/>
          <a:chOff x="400050" y="900113"/>
          <a:chExt cx="969963" cy="974725"/>
        </a:xfrm>
      </xdr:grpSpPr>
      <xdr:sp macro="" textlink="">
        <xdr:nvSpPr>
          <xdr:cNvPr id="23788" name="Oval 22">
            <a:extLst>
              <a:ext uri="{FF2B5EF4-FFF2-40B4-BE49-F238E27FC236}">
                <a16:creationId xmlns:a16="http://schemas.microsoft.com/office/drawing/2014/main" id="{00000000-0008-0000-0000-0000EC5C0000}"/>
              </a:ext>
            </a:extLst>
          </xdr:cNvPr>
          <xdr:cNvSpPr/>
        </xdr:nvSpPr>
        <xdr:spPr>
          <a:xfrm>
            <a:off x="400050" y="900113"/>
            <a:ext cx="969963" cy="974725"/>
          </a:xfrm>
          <a:prstGeom prst="ellipse">
            <a:avLst/>
          </a:prstGeom>
          <a:solidFill>
            <a:srgbClr val="DAAB00">
              <a:alpha val="100000"/>
            </a:srgbClr>
          </a:solidFill>
          <a:ln w="38100" cap="flat" cmpd="sng">
            <a:solidFill>
              <a:srgbClr val="BC841C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23789" name="Freeform 45">
            <a:extLst>
              <a:ext uri="{FF2B5EF4-FFF2-40B4-BE49-F238E27FC236}">
                <a16:creationId xmlns:a16="http://schemas.microsoft.com/office/drawing/2014/main" id="{00000000-0008-0000-0000-0000ED5C0000}"/>
              </a:ext>
            </a:extLst>
          </xdr:cNvPr>
          <xdr:cNvSpPr/>
        </xdr:nvSpPr>
        <xdr:spPr>
          <a:xfrm>
            <a:off x="703263" y="1112838"/>
            <a:ext cx="655638" cy="746125"/>
          </a:xfrm>
          <a:custGeom>
            <a:avLst/>
            <a:gdLst/>
            <a:ahLst/>
            <a:cxnLst>
              <a:cxn ang="0">
                <a:pos x="198564" y="0"/>
              </a:cxn>
              <a:cxn ang="0">
                <a:pos x="191071" y="0"/>
              </a:cxn>
              <a:cxn ang="0">
                <a:pos x="131127" y="59989"/>
              </a:cxn>
              <a:cxn ang="0">
                <a:pos x="131127" y="86235"/>
              </a:cxn>
              <a:cxn ang="0">
                <a:pos x="59944" y="86235"/>
              </a:cxn>
              <a:cxn ang="0">
                <a:pos x="0" y="146225"/>
              </a:cxn>
              <a:cxn ang="0">
                <a:pos x="0" y="217463"/>
              </a:cxn>
              <a:cxn ang="0">
                <a:pos x="82423" y="303699"/>
              </a:cxn>
              <a:cxn ang="0">
                <a:pos x="26225" y="344942"/>
              </a:cxn>
              <a:cxn ang="0">
                <a:pos x="0" y="344942"/>
              </a:cxn>
              <a:cxn ang="0">
                <a:pos x="0" y="416180"/>
              </a:cxn>
              <a:cxn ang="0">
                <a:pos x="18732" y="461172"/>
              </a:cxn>
              <a:cxn ang="0">
                <a:pos x="303466" y="746125"/>
              </a:cxn>
              <a:cxn ang="0">
                <a:pos x="655638" y="386185"/>
              </a:cxn>
              <a:cxn ang="0">
                <a:pos x="370903" y="104982"/>
              </a:cxn>
              <a:cxn ang="0">
                <a:pos x="370903" y="104982"/>
              </a:cxn>
              <a:cxn ang="0">
                <a:pos x="370903" y="104982"/>
              </a:cxn>
              <a:cxn ang="0">
                <a:pos x="329692" y="86235"/>
              </a:cxn>
              <a:cxn ang="0">
                <a:pos x="310959" y="86235"/>
              </a:cxn>
              <a:cxn ang="0">
                <a:pos x="243522" y="22496"/>
              </a:cxn>
              <a:cxn ang="0">
                <a:pos x="236029" y="11248"/>
              </a:cxn>
              <a:cxn ang="0">
                <a:pos x="236029" y="11248"/>
              </a:cxn>
              <a:cxn ang="0">
                <a:pos x="198564" y="0"/>
              </a:cxn>
            </a:cxnLst>
            <a:rect l="0" t="0" r="0" b="0"/>
            <a:pathLst>
              <a:path w="175" h="199">
                <a:moveTo>
                  <a:pt x="53" y="0"/>
                </a:moveTo>
                <a:cubicBezTo>
                  <a:pt x="51" y="0"/>
                  <a:pt x="51" y="0"/>
                  <a:pt x="51" y="0"/>
                </a:cubicBezTo>
                <a:cubicBezTo>
                  <a:pt x="42" y="0"/>
                  <a:pt x="35" y="7"/>
                  <a:pt x="35" y="16"/>
                </a:cubicBezTo>
                <a:cubicBezTo>
                  <a:pt x="35" y="23"/>
                  <a:pt x="35" y="23"/>
                  <a:pt x="35" y="23"/>
                </a:cubicBezTo>
                <a:cubicBezTo>
                  <a:pt x="16" y="23"/>
                  <a:pt x="16" y="23"/>
                  <a:pt x="16" y="23"/>
                </a:cubicBezTo>
                <a:cubicBezTo>
                  <a:pt x="7" y="23"/>
                  <a:pt x="0" y="30"/>
                  <a:pt x="0" y="39"/>
                </a:cubicBezTo>
                <a:cubicBezTo>
                  <a:pt x="0" y="58"/>
                  <a:pt x="0" y="58"/>
                  <a:pt x="0" y="58"/>
                </a:cubicBezTo>
                <a:cubicBezTo>
                  <a:pt x="22" y="81"/>
                  <a:pt x="22" y="81"/>
                  <a:pt x="22" y="81"/>
                </a:cubicBezTo>
                <a:cubicBezTo>
                  <a:pt x="20" y="87"/>
                  <a:pt x="14" y="92"/>
                  <a:pt x="7" y="92"/>
                </a:cubicBezTo>
                <a:cubicBezTo>
                  <a:pt x="0" y="92"/>
                  <a:pt x="0" y="92"/>
                  <a:pt x="0" y="92"/>
                </a:cubicBezTo>
                <a:cubicBezTo>
                  <a:pt x="0" y="111"/>
                  <a:pt x="0" y="111"/>
                  <a:pt x="0" y="111"/>
                </a:cubicBezTo>
                <a:cubicBezTo>
                  <a:pt x="0" y="116"/>
                  <a:pt x="2" y="120"/>
                  <a:pt x="5" y="123"/>
                </a:cubicBezTo>
                <a:cubicBezTo>
                  <a:pt x="81" y="199"/>
                  <a:pt x="81" y="199"/>
                  <a:pt x="81" y="199"/>
                </a:cubicBezTo>
                <a:cubicBezTo>
                  <a:pt x="127" y="187"/>
                  <a:pt x="163" y="150"/>
                  <a:pt x="175" y="103"/>
                </a:cubicBezTo>
                <a:cubicBezTo>
                  <a:pt x="99" y="28"/>
                  <a:pt x="99" y="28"/>
                  <a:pt x="99" y="28"/>
                </a:cubicBezTo>
                <a:cubicBezTo>
                  <a:pt x="99" y="28"/>
                  <a:pt x="99" y="28"/>
                  <a:pt x="99" y="28"/>
                </a:cubicBezTo>
                <a:cubicBezTo>
                  <a:pt x="99" y="28"/>
                  <a:pt x="99" y="28"/>
                  <a:pt x="99" y="28"/>
                </a:cubicBezTo>
                <a:cubicBezTo>
                  <a:pt x="96" y="25"/>
                  <a:pt x="92" y="23"/>
                  <a:pt x="88" y="23"/>
                </a:cubicBezTo>
                <a:cubicBezTo>
                  <a:pt x="83" y="23"/>
                  <a:pt x="83" y="23"/>
                  <a:pt x="83" y="23"/>
                </a:cubicBezTo>
                <a:cubicBezTo>
                  <a:pt x="65" y="6"/>
                  <a:pt x="65" y="6"/>
                  <a:pt x="65" y="6"/>
                </a:cubicBezTo>
                <a:cubicBezTo>
                  <a:pt x="64" y="5"/>
                  <a:pt x="64" y="4"/>
                  <a:pt x="63" y="3"/>
                </a:cubicBezTo>
                <a:cubicBezTo>
                  <a:pt x="63" y="3"/>
                  <a:pt x="63" y="3"/>
                  <a:pt x="63" y="3"/>
                </a:cubicBezTo>
                <a:cubicBezTo>
                  <a:pt x="60" y="1"/>
                  <a:pt x="57" y="0"/>
                  <a:pt x="53" y="0"/>
                </a:cubicBezTo>
              </a:path>
            </a:pathLst>
          </a:custGeom>
          <a:solidFill>
            <a:srgbClr val="BC841C">
              <a:alpha val="100000"/>
            </a:srgbClr>
          </a:solidFill>
          <a:ln w="9525">
            <a:noFill/>
          </a:ln>
        </xdr:spPr>
      </xdr:sp>
      <xdr:sp macro="" textlink="">
        <xdr:nvSpPr>
          <xdr:cNvPr id="23790" name="Freeform 54">
            <a:extLst>
              <a:ext uri="{FF2B5EF4-FFF2-40B4-BE49-F238E27FC236}">
                <a16:creationId xmlns:a16="http://schemas.microsoft.com/office/drawing/2014/main" id="{00000000-0008-0000-0000-0000EE5C0000}"/>
              </a:ext>
            </a:extLst>
          </xdr:cNvPr>
          <xdr:cNvSpPr/>
        </xdr:nvSpPr>
        <xdr:spPr>
          <a:xfrm>
            <a:off x="703263" y="1112838"/>
            <a:ext cx="468313" cy="476250"/>
          </a:xfrm>
          <a:custGeom>
            <a:avLst/>
            <a:gdLst/>
            <a:ahLst/>
            <a:cxnLst>
              <a:cxn ang="0">
                <a:pos x="412115" y="217500"/>
              </a:cxn>
              <a:cxn ang="0">
                <a:pos x="389636" y="217500"/>
              </a:cxn>
              <a:cxn ang="0">
                <a:pos x="389636" y="146250"/>
              </a:cxn>
              <a:cxn ang="0">
                <a:pos x="329692" y="86250"/>
              </a:cxn>
              <a:cxn ang="0">
                <a:pos x="258508" y="86250"/>
              </a:cxn>
              <a:cxn ang="0">
                <a:pos x="258508" y="60000"/>
              </a:cxn>
              <a:cxn ang="0">
                <a:pos x="198564" y="0"/>
              </a:cxn>
              <a:cxn ang="0">
                <a:pos x="191071" y="0"/>
              </a:cxn>
              <a:cxn ang="0">
                <a:pos x="131127" y="60000"/>
              </a:cxn>
              <a:cxn ang="0">
                <a:pos x="131127" y="86250"/>
              </a:cxn>
              <a:cxn ang="0">
                <a:pos x="59944" y="86250"/>
              </a:cxn>
              <a:cxn ang="0">
                <a:pos x="0" y="146250"/>
              </a:cxn>
              <a:cxn ang="0">
                <a:pos x="0" y="217500"/>
              </a:cxn>
              <a:cxn ang="0">
                <a:pos x="26225" y="217500"/>
              </a:cxn>
              <a:cxn ang="0">
                <a:pos x="86169" y="277500"/>
              </a:cxn>
              <a:cxn ang="0">
                <a:pos x="86169" y="285000"/>
              </a:cxn>
              <a:cxn ang="0">
                <a:pos x="26225" y="345000"/>
              </a:cxn>
              <a:cxn ang="0">
                <a:pos x="0" y="345000"/>
              </a:cxn>
              <a:cxn ang="0">
                <a:pos x="0" y="416250"/>
              </a:cxn>
              <a:cxn ang="0">
                <a:pos x="59944" y="476250"/>
              </a:cxn>
              <a:cxn ang="0">
                <a:pos x="131127" y="476250"/>
              </a:cxn>
              <a:cxn ang="0">
                <a:pos x="131127" y="442500"/>
              </a:cxn>
              <a:cxn ang="0">
                <a:pos x="191071" y="382500"/>
              </a:cxn>
              <a:cxn ang="0">
                <a:pos x="198564" y="382500"/>
              </a:cxn>
              <a:cxn ang="0">
                <a:pos x="258508" y="442500"/>
              </a:cxn>
              <a:cxn ang="0">
                <a:pos x="258508" y="476250"/>
              </a:cxn>
              <a:cxn ang="0">
                <a:pos x="329692" y="476250"/>
              </a:cxn>
              <a:cxn ang="0">
                <a:pos x="389636" y="416250"/>
              </a:cxn>
              <a:cxn ang="0">
                <a:pos x="389636" y="345000"/>
              </a:cxn>
              <a:cxn ang="0">
                <a:pos x="412115" y="345000"/>
              </a:cxn>
              <a:cxn ang="0">
                <a:pos x="468313" y="285000"/>
              </a:cxn>
              <a:cxn ang="0">
                <a:pos x="468313" y="277500"/>
              </a:cxn>
              <a:cxn ang="0">
                <a:pos x="412115" y="217500"/>
              </a:cxn>
            </a:cxnLst>
            <a:rect l="0" t="0" r="0" b="0"/>
            <a:pathLst>
              <a:path w="125" h="127">
                <a:moveTo>
                  <a:pt x="110" y="58"/>
                </a:moveTo>
                <a:cubicBezTo>
                  <a:pt x="104" y="58"/>
                  <a:pt x="104" y="58"/>
                  <a:pt x="104" y="58"/>
                </a:cubicBezTo>
                <a:cubicBezTo>
                  <a:pt x="104" y="39"/>
                  <a:pt x="104" y="39"/>
                  <a:pt x="104" y="39"/>
                </a:cubicBezTo>
                <a:cubicBezTo>
                  <a:pt x="104" y="30"/>
                  <a:pt x="97" y="23"/>
                  <a:pt x="88" y="23"/>
                </a:cubicBezTo>
                <a:cubicBezTo>
                  <a:pt x="69" y="23"/>
                  <a:pt x="69" y="23"/>
                  <a:pt x="69" y="23"/>
                </a:cubicBezTo>
                <a:cubicBezTo>
                  <a:pt x="69" y="16"/>
                  <a:pt x="69" y="16"/>
                  <a:pt x="69" y="16"/>
                </a:cubicBezTo>
                <a:cubicBezTo>
                  <a:pt x="69" y="7"/>
                  <a:pt x="61" y="0"/>
                  <a:pt x="53" y="0"/>
                </a:cubicBezTo>
                <a:cubicBezTo>
                  <a:pt x="51" y="0"/>
                  <a:pt x="51" y="0"/>
                  <a:pt x="51" y="0"/>
                </a:cubicBezTo>
                <a:cubicBezTo>
                  <a:pt x="42" y="0"/>
                  <a:pt x="35" y="7"/>
                  <a:pt x="35" y="16"/>
                </a:cubicBezTo>
                <a:cubicBezTo>
                  <a:pt x="35" y="23"/>
                  <a:pt x="35" y="23"/>
                  <a:pt x="35" y="23"/>
                </a:cubicBezTo>
                <a:cubicBezTo>
                  <a:pt x="16" y="23"/>
                  <a:pt x="16" y="23"/>
                  <a:pt x="16" y="23"/>
                </a:cubicBezTo>
                <a:cubicBezTo>
                  <a:pt x="7" y="23"/>
                  <a:pt x="0" y="30"/>
                  <a:pt x="0" y="39"/>
                </a:cubicBezTo>
                <a:cubicBezTo>
                  <a:pt x="0" y="58"/>
                  <a:pt x="0" y="58"/>
                  <a:pt x="0" y="58"/>
                </a:cubicBezTo>
                <a:cubicBezTo>
                  <a:pt x="7" y="58"/>
                  <a:pt x="7" y="58"/>
                  <a:pt x="7" y="58"/>
                </a:cubicBezTo>
                <a:cubicBezTo>
                  <a:pt x="16" y="58"/>
                  <a:pt x="23" y="65"/>
                  <a:pt x="23" y="74"/>
                </a:cubicBezTo>
                <a:cubicBezTo>
                  <a:pt x="23" y="76"/>
                  <a:pt x="23" y="76"/>
                  <a:pt x="23" y="76"/>
                </a:cubicBezTo>
                <a:cubicBezTo>
                  <a:pt x="23" y="85"/>
                  <a:pt x="16" y="92"/>
                  <a:pt x="7" y="92"/>
                </a:cubicBezTo>
                <a:cubicBezTo>
                  <a:pt x="0" y="92"/>
                  <a:pt x="0" y="92"/>
                  <a:pt x="0" y="92"/>
                </a:cubicBezTo>
                <a:cubicBezTo>
                  <a:pt x="0" y="111"/>
                  <a:pt x="0" y="111"/>
                  <a:pt x="0" y="111"/>
                </a:cubicBezTo>
                <a:cubicBezTo>
                  <a:pt x="0" y="120"/>
                  <a:pt x="7" y="127"/>
                  <a:pt x="16" y="127"/>
                </a:cubicBezTo>
                <a:cubicBezTo>
                  <a:pt x="35" y="127"/>
                  <a:pt x="35" y="127"/>
                  <a:pt x="35" y="127"/>
                </a:cubicBezTo>
                <a:cubicBezTo>
                  <a:pt x="35" y="118"/>
                  <a:pt x="35" y="118"/>
                  <a:pt x="35" y="118"/>
                </a:cubicBezTo>
                <a:cubicBezTo>
                  <a:pt x="35" y="109"/>
                  <a:pt x="42" y="102"/>
                  <a:pt x="51" y="102"/>
                </a:cubicBezTo>
                <a:cubicBezTo>
                  <a:pt x="53" y="102"/>
                  <a:pt x="53" y="102"/>
                  <a:pt x="53" y="102"/>
                </a:cubicBezTo>
                <a:cubicBezTo>
                  <a:pt x="61" y="102"/>
                  <a:pt x="69" y="109"/>
                  <a:pt x="69" y="118"/>
                </a:cubicBezTo>
                <a:cubicBezTo>
                  <a:pt x="69" y="127"/>
                  <a:pt x="69" y="127"/>
                  <a:pt x="69" y="127"/>
                </a:cubicBezTo>
                <a:cubicBezTo>
                  <a:pt x="88" y="127"/>
                  <a:pt x="88" y="127"/>
                  <a:pt x="88" y="127"/>
                </a:cubicBezTo>
                <a:cubicBezTo>
                  <a:pt x="97" y="127"/>
                  <a:pt x="104" y="120"/>
                  <a:pt x="104" y="111"/>
                </a:cubicBezTo>
                <a:cubicBezTo>
                  <a:pt x="104" y="92"/>
                  <a:pt x="104" y="92"/>
                  <a:pt x="104" y="92"/>
                </a:cubicBezTo>
                <a:cubicBezTo>
                  <a:pt x="110" y="92"/>
                  <a:pt x="110" y="92"/>
                  <a:pt x="110" y="92"/>
                </a:cubicBezTo>
                <a:cubicBezTo>
                  <a:pt x="118" y="92"/>
                  <a:pt x="125" y="85"/>
                  <a:pt x="125" y="76"/>
                </a:cubicBezTo>
                <a:cubicBezTo>
                  <a:pt x="125" y="74"/>
                  <a:pt x="125" y="74"/>
                  <a:pt x="125" y="74"/>
                </a:cubicBezTo>
                <a:cubicBezTo>
                  <a:pt x="125" y="65"/>
                  <a:pt x="118" y="58"/>
                  <a:pt x="110" y="58"/>
                </a:cubicBezTo>
                <a:close/>
              </a:path>
            </a:pathLst>
          </a:custGeom>
          <a:solidFill>
            <a:srgbClr val="FFFFFF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0</xdr:col>
      <xdr:colOff>676275</xdr:colOff>
      <xdr:row>16</xdr:row>
      <xdr:rowOff>171450</xdr:rowOff>
    </xdr:from>
    <xdr:to>
      <xdr:col>3</xdr:col>
      <xdr:colOff>57150</xdr:colOff>
      <xdr:row>19</xdr:row>
      <xdr:rowOff>0</xdr:rowOff>
    </xdr:to>
    <xdr:sp macro="" textlink="">
      <xdr:nvSpPr>
        <xdr:cNvPr id="2" name="文本框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6275" y="3228975"/>
          <a:ext cx="1438275" cy="37147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solidFill>
                <a:schemeClr val="bg1"/>
              </a:solidFill>
              <a:latin typeface="微软雅黑" panose="020B0503020204020204" charset="-122"/>
              <a:ea typeface="微软雅黑" panose="020B0503020204020204" charset="-122"/>
            </a:rPr>
            <a:t>入库表</a:t>
          </a:r>
        </a:p>
      </xdr:txBody>
    </xdr:sp>
    <xdr:clientData/>
  </xdr:twoCellAnchor>
  <xdr:twoCellAnchor>
    <xdr:from>
      <xdr:col>3</xdr:col>
      <xdr:colOff>373856</xdr:colOff>
      <xdr:row>10</xdr:row>
      <xdr:rowOff>5080</xdr:rowOff>
    </xdr:from>
    <xdr:to>
      <xdr:col>4</xdr:col>
      <xdr:colOff>587851</xdr:colOff>
      <xdr:row>15</xdr:row>
      <xdr:rowOff>0</xdr:rowOff>
    </xdr:to>
    <xdr:grpSp>
      <xdr:nvGrpSpPr>
        <xdr:cNvPr id="23792" name="组合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F05C0000}"/>
            </a:ext>
          </a:extLst>
        </xdr:cNvPr>
        <xdr:cNvGrpSpPr>
          <a:grpSpLocks noChangeAspect="1"/>
        </xdr:cNvGrpSpPr>
      </xdr:nvGrpSpPr>
      <xdr:grpSpPr>
        <a:xfrm>
          <a:off x="2431256" y="1976755"/>
          <a:ext cx="899795" cy="899795"/>
          <a:chOff x="1606550" y="900113"/>
          <a:chExt cx="974725" cy="974725"/>
        </a:xfrm>
      </xdr:grpSpPr>
      <xdr:sp macro="" textlink="">
        <xdr:nvSpPr>
          <xdr:cNvPr id="23793" name="Oval 18">
            <a:extLst>
              <a:ext uri="{FF2B5EF4-FFF2-40B4-BE49-F238E27FC236}">
                <a16:creationId xmlns:a16="http://schemas.microsoft.com/office/drawing/2014/main" id="{00000000-0008-0000-0000-0000F15C0000}"/>
              </a:ext>
            </a:extLst>
          </xdr:cNvPr>
          <xdr:cNvSpPr/>
        </xdr:nvSpPr>
        <xdr:spPr>
          <a:xfrm>
            <a:off x="1606550" y="900113"/>
            <a:ext cx="974725" cy="974725"/>
          </a:xfrm>
          <a:prstGeom prst="ellipse">
            <a:avLst/>
          </a:prstGeom>
          <a:solidFill>
            <a:srgbClr val="A45BB4">
              <a:alpha val="100000"/>
            </a:srgbClr>
          </a:solidFill>
          <a:ln w="38100" cap="flat" cmpd="sng">
            <a:solidFill>
              <a:srgbClr val="76428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23794" name="Freeform 41">
            <a:extLst>
              <a:ext uri="{FF2B5EF4-FFF2-40B4-BE49-F238E27FC236}">
                <a16:creationId xmlns:a16="http://schemas.microsoft.com/office/drawing/2014/main" id="{00000000-0008-0000-0000-0000F25C0000}"/>
              </a:ext>
            </a:extLst>
          </xdr:cNvPr>
          <xdr:cNvSpPr/>
        </xdr:nvSpPr>
        <xdr:spPr>
          <a:xfrm>
            <a:off x="1895475" y="1169988"/>
            <a:ext cx="668338" cy="674688"/>
          </a:xfrm>
          <a:custGeom>
            <a:avLst/>
            <a:gdLst/>
            <a:ahLst/>
            <a:cxnLst>
              <a:cxn ang="0">
                <a:pos x="221527" y="0"/>
              </a:cxn>
              <a:cxn ang="0">
                <a:pos x="0" y="221147"/>
              </a:cxn>
              <a:cxn ang="0">
                <a:pos x="56320" y="367330"/>
              </a:cxn>
              <a:cxn ang="0">
                <a:pos x="56320" y="371078"/>
              </a:cxn>
              <a:cxn ang="0">
                <a:pos x="364206" y="674688"/>
              </a:cxn>
              <a:cxn ang="0">
                <a:pos x="668338" y="352337"/>
              </a:cxn>
              <a:cxn ang="0">
                <a:pos x="375470" y="59972"/>
              </a:cxn>
              <a:cxn ang="0">
                <a:pos x="375470" y="59972"/>
              </a:cxn>
              <a:cxn ang="0">
                <a:pos x="221527" y="0"/>
              </a:cxn>
            </a:cxnLst>
            <a:rect l="0" t="0" r="0" b="0"/>
            <a:pathLst>
              <a:path w="178" h="180">
                <a:moveTo>
                  <a:pt x="59" y="0"/>
                </a:moveTo>
                <a:cubicBezTo>
                  <a:pt x="26" y="0"/>
                  <a:pt x="0" y="26"/>
                  <a:pt x="0" y="59"/>
                </a:cubicBezTo>
                <a:cubicBezTo>
                  <a:pt x="0" y="74"/>
                  <a:pt x="6" y="88"/>
                  <a:pt x="15" y="98"/>
                </a:cubicBezTo>
                <a:cubicBezTo>
                  <a:pt x="15" y="99"/>
                  <a:pt x="15" y="99"/>
                  <a:pt x="15" y="99"/>
                </a:cubicBezTo>
                <a:cubicBezTo>
                  <a:pt x="97" y="180"/>
                  <a:pt x="97" y="180"/>
                  <a:pt x="97" y="180"/>
                </a:cubicBezTo>
                <a:cubicBezTo>
                  <a:pt x="136" y="166"/>
                  <a:pt x="166" y="134"/>
                  <a:pt x="178" y="94"/>
                </a:cubicBezTo>
                <a:cubicBezTo>
                  <a:pt x="100" y="16"/>
                  <a:pt x="100" y="16"/>
                  <a:pt x="100" y="16"/>
                </a:cubicBezTo>
                <a:cubicBezTo>
                  <a:pt x="100" y="16"/>
                  <a:pt x="100" y="16"/>
                  <a:pt x="100" y="16"/>
                </a:cubicBezTo>
                <a:cubicBezTo>
                  <a:pt x="89" y="6"/>
                  <a:pt x="75" y="0"/>
                  <a:pt x="59" y="0"/>
                </a:cubicBezTo>
              </a:path>
            </a:pathLst>
          </a:custGeom>
          <a:solidFill>
            <a:srgbClr val="76428F">
              <a:alpha val="100000"/>
            </a:srgbClr>
          </a:solidFill>
          <a:ln w="9525">
            <a:noFill/>
          </a:ln>
        </xdr:spPr>
      </xdr:sp>
      <xdr:sp macro="" textlink="">
        <xdr:nvSpPr>
          <xdr:cNvPr id="23795" name="Freeform 55">
            <a:extLst>
              <a:ext uri="{FF2B5EF4-FFF2-40B4-BE49-F238E27FC236}">
                <a16:creationId xmlns:a16="http://schemas.microsoft.com/office/drawing/2014/main" id="{00000000-0008-0000-0000-0000F35C0000}"/>
              </a:ext>
            </a:extLst>
          </xdr:cNvPr>
          <xdr:cNvSpPr>
            <a:spLocks noEditPoints="1"/>
          </xdr:cNvSpPr>
        </xdr:nvSpPr>
        <xdr:spPr>
          <a:xfrm>
            <a:off x="1895475" y="1169988"/>
            <a:ext cx="442913" cy="438150"/>
          </a:xfrm>
          <a:custGeom>
            <a:avLst/>
            <a:gdLst/>
            <a:ahLst/>
            <a:cxnLst>
              <a:cxn ang="0">
                <a:pos x="221456" y="0"/>
              </a:cxn>
              <a:cxn ang="0">
                <a:pos x="0" y="220947"/>
              </a:cxn>
              <a:cxn ang="0">
                <a:pos x="221456" y="438150"/>
              </a:cxn>
              <a:cxn ang="0">
                <a:pos x="442913" y="220947"/>
              </a:cxn>
              <a:cxn ang="0">
                <a:pos x="221456" y="0"/>
              </a:cxn>
              <a:cxn ang="0">
                <a:pos x="221456" y="381976"/>
              </a:cxn>
              <a:cxn ang="0">
                <a:pos x="60056" y="220947"/>
              </a:cxn>
              <a:cxn ang="0">
                <a:pos x="221456" y="56173"/>
              </a:cxn>
              <a:cxn ang="0">
                <a:pos x="382857" y="220947"/>
              </a:cxn>
              <a:cxn ang="0">
                <a:pos x="221456" y="381976"/>
              </a:cxn>
              <a:cxn ang="0">
                <a:pos x="326554" y="112346"/>
              </a:cxn>
              <a:cxn ang="0">
                <a:pos x="285266" y="112346"/>
              </a:cxn>
              <a:cxn ang="0">
                <a:pos x="232717" y="168519"/>
              </a:cxn>
              <a:cxn ang="0">
                <a:pos x="221456" y="168519"/>
              </a:cxn>
              <a:cxn ang="0">
                <a:pos x="206442" y="168519"/>
              </a:cxn>
              <a:cxn ang="0">
                <a:pos x="157647" y="131070"/>
              </a:cxn>
              <a:cxn ang="0">
                <a:pos x="120112" y="134815"/>
              </a:cxn>
              <a:cxn ang="0">
                <a:pos x="123865" y="176008"/>
              </a:cxn>
              <a:cxn ang="0">
                <a:pos x="168907" y="213457"/>
              </a:cxn>
              <a:cxn ang="0">
                <a:pos x="168907" y="220947"/>
              </a:cxn>
              <a:cxn ang="0">
                <a:pos x="221456" y="273375"/>
              </a:cxn>
              <a:cxn ang="0">
                <a:pos x="274005" y="220947"/>
              </a:cxn>
              <a:cxn ang="0">
                <a:pos x="274005" y="209712"/>
              </a:cxn>
              <a:cxn ang="0">
                <a:pos x="330308" y="149794"/>
              </a:cxn>
              <a:cxn ang="0">
                <a:pos x="326554" y="112346"/>
              </a:cxn>
            </a:cxnLst>
            <a:rect l="0" t="0" r="0" b="0"/>
            <a:pathLst>
              <a:path w="118" h="117">
                <a:moveTo>
                  <a:pt x="59" y="0"/>
                </a:moveTo>
                <a:cubicBezTo>
                  <a:pt x="26" y="0"/>
                  <a:pt x="0" y="26"/>
                  <a:pt x="0" y="59"/>
                </a:cubicBezTo>
                <a:cubicBezTo>
                  <a:pt x="0" y="91"/>
                  <a:pt x="26" y="117"/>
                  <a:pt x="59" y="117"/>
                </a:cubicBezTo>
                <a:cubicBezTo>
                  <a:pt x="91" y="117"/>
                  <a:pt x="118" y="91"/>
                  <a:pt x="118" y="59"/>
                </a:cubicBezTo>
                <a:cubicBezTo>
                  <a:pt x="118" y="26"/>
                  <a:pt x="91" y="0"/>
                  <a:pt x="59" y="0"/>
                </a:cubicBezTo>
                <a:close/>
                <a:moveTo>
                  <a:pt x="59" y="102"/>
                </a:moveTo>
                <a:cubicBezTo>
                  <a:pt x="35" y="102"/>
                  <a:pt x="16" y="82"/>
                  <a:pt x="16" y="59"/>
                </a:cubicBezTo>
                <a:cubicBezTo>
                  <a:pt x="16" y="35"/>
                  <a:pt x="35" y="15"/>
                  <a:pt x="59" y="15"/>
                </a:cubicBezTo>
                <a:cubicBezTo>
                  <a:pt x="83" y="15"/>
                  <a:pt x="102" y="35"/>
                  <a:pt x="102" y="59"/>
                </a:cubicBezTo>
                <a:cubicBezTo>
                  <a:pt x="102" y="82"/>
                  <a:pt x="83" y="102"/>
                  <a:pt x="59" y="102"/>
                </a:cubicBezTo>
                <a:close/>
                <a:moveTo>
                  <a:pt x="87" y="30"/>
                </a:moveTo>
                <a:cubicBezTo>
                  <a:pt x="84" y="26"/>
                  <a:pt x="80" y="27"/>
                  <a:pt x="76" y="30"/>
                </a:cubicBezTo>
                <a:cubicBezTo>
                  <a:pt x="62" y="45"/>
                  <a:pt x="62" y="45"/>
                  <a:pt x="62" y="45"/>
                </a:cubicBezTo>
                <a:cubicBezTo>
                  <a:pt x="61" y="45"/>
                  <a:pt x="60" y="45"/>
                  <a:pt x="59" y="45"/>
                </a:cubicBezTo>
                <a:cubicBezTo>
                  <a:pt x="57" y="45"/>
                  <a:pt x="56" y="45"/>
                  <a:pt x="55" y="45"/>
                </a:cubicBezTo>
                <a:cubicBezTo>
                  <a:pt x="42" y="35"/>
                  <a:pt x="42" y="35"/>
                  <a:pt x="42" y="35"/>
                </a:cubicBezTo>
                <a:cubicBezTo>
                  <a:pt x="39" y="32"/>
                  <a:pt x="34" y="33"/>
                  <a:pt x="32" y="36"/>
                </a:cubicBezTo>
                <a:cubicBezTo>
                  <a:pt x="29" y="39"/>
                  <a:pt x="29" y="44"/>
                  <a:pt x="33" y="47"/>
                </a:cubicBezTo>
                <a:cubicBezTo>
                  <a:pt x="45" y="57"/>
                  <a:pt x="45" y="57"/>
                  <a:pt x="45" y="57"/>
                </a:cubicBezTo>
                <a:cubicBezTo>
                  <a:pt x="45" y="58"/>
                  <a:pt x="45" y="58"/>
                  <a:pt x="45" y="59"/>
                </a:cubicBezTo>
                <a:cubicBezTo>
                  <a:pt x="45" y="66"/>
                  <a:pt x="51" y="73"/>
                  <a:pt x="59" y="73"/>
                </a:cubicBezTo>
                <a:cubicBezTo>
                  <a:pt x="67" y="73"/>
                  <a:pt x="73" y="66"/>
                  <a:pt x="73" y="59"/>
                </a:cubicBezTo>
                <a:cubicBezTo>
                  <a:pt x="73" y="58"/>
                  <a:pt x="73" y="57"/>
                  <a:pt x="73" y="56"/>
                </a:cubicBezTo>
                <a:cubicBezTo>
                  <a:pt x="88" y="40"/>
                  <a:pt x="88" y="40"/>
                  <a:pt x="88" y="40"/>
                </a:cubicBezTo>
                <a:cubicBezTo>
                  <a:pt x="91" y="37"/>
                  <a:pt x="91" y="33"/>
                  <a:pt x="87" y="30"/>
                </a:cubicBezTo>
                <a:close/>
              </a:path>
            </a:pathLst>
          </a:custGeom>
          <a:solidFill>
            <a:srgbClr val="FFFFFF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3</xdr:col>
      <xdr:colOff>219075</xdr:colOff>
      <xdr:row>17</xdr:row>
      <xdr:rowOff>0</xdr:rowOff>
    </xdr:from>
    <xdr:to>
      <xdr:col>5</xdr:col>
      <xdr:colOff>76200</xdr:colOff>
      <xdr:row>18</xdr:row>
      <xdr:rowOff>171450</xdr:rowOff>
    </xdr:to>
    <xdr:sp macro="" textlink="">
      <xdr:nvSpPr>
        <xdr:cNvPr id="3" name="文本框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276475" y="3238500"/>
          <a:ext cx="1228725" cy="35242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solidFill>
                <a:schemeClr val="bg1"/>
              </a:solidFill>
              <a:latin typeface="微软雅黑" panose="020B0503020204020204" charset="-122"/>
              <a:ea typeface="微软雅黑" panose="020B0503020204020204" charset="-122"/>
            </a:rPr>
            <a:t>出库表</a:t>
          </a:r>
        </a:p>
      </xdr:txBody>
    </xdr:sp>
    <xdr:clientData/>
  </xdr:twoCellAnchor>
  <xdr:twoCellAnchor>
    <xdr:from>
      <xdr:col>5</xdr:col>
      <xdr:colOff>503872</xdr:colOff>
      <xdr:row>10</xdr:row>
      <xdr:rowOff>5080</xdr:rowOff>
    </xdr:from>
    <xdr:to>
      <xdr:col>7</xdr:col>
      <xdr:colOff>32067</xdr:colOff>
      <xdr:row>15</xdr:row>
      <xdr:rowOff>0</xdr:rowOff>
    </xdr:to>
    <xdr:grpSp>
      <xdr:nvGrpSpPr>
        <xdr:cNvPr id="23797" name="组合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F55C0000}"/>
            </a:ext>
          </a:extLst>
        </xdr:cNvPr>
        <xdr:cNvGrpSpPr>
          <a:grpSpLocks noChangeAspect="1"/>
        </xdr:cNvGrpSpPr>
      </xdr:nvGrpSpPr>
      <xdr:grpSpPr>
        <a:xfrm>
          <a:off x="3932872" y="1976755"/>
          <a:ext cx="899795" cy="899795"/>
          <a:chOff x="2817813" y="900113"/>
          <a:chExt cx="974725" cy="974725"/>
        </a:xfrm>
      </xdr:grpSpPr>
      <xdr:sp macro="" textlink="">
        <xdr:nvSpPr>
          <xdr:cNvPr id="23798" name="Oval 14">
            <a:extLst>
              <a:ext uri="{FF2B5EF4-FFF2-40B4-BE49-F238E27FC236}">
                <a16:creationId xmlns:a16="http://schemas.microsoft.com/office/drawing/2014/main" id="{00000000-0008-0000-0000-0000F65C0000}"/>
              </a:ext>
            </a:extLst>
          </xdr:cNvPr>
          <xdr:cNvSpPr/>
        </xdr:nvSpPr>
        <xdr:spPr>
          <a:xfrm>
            <a:off x="2817813" y="900113"/>
            <a:ext cx="974725" cy="974725"/>
          </a:xfrm>
          <a:prstGeom prst="ellipse">
            <a:avLst/>
          </a:prstGeom>
          <a:solidFill>
            <a:srgbClr val="03ADAE">
              <a:alpha val="100000"/>
            </a:srgbClr>
          </a:solidFill>
          <a:ln w="38100" cap="flat" cmpd="sng">
            <a:solidFill>
              <a:srgbClr val="03857E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23799" name="Freeform 37">
            <a:extLst>
              <a:ext uri="{FF2B5EF4-FFF2-40B4-BE49-F238E27FC236}">
                <a16:creationId xmlns:a16="http://schemas.microsoft.com/office/drawing/2014/main" id="{00000000-0008-0000-0000-0000F75C0000}"/>
              </a:ext>
            </a:extLst>
          </xdr:cNvPr>
          <xdr:cNvSpPr/>
        </xdr:nvSpPr>
        <xdr:spPr>
          <a:xfrm>
            <a:off x="3076575" y="1169988"/>
            <a:ext cx="690563" cy="682625"/>
          </a:xfrm>
          <a:custGeom>
            <a:avLst/>
            <a:gdLst/>
            <a:ahLst/>
            <a:cxnLst>
              <a:cxn ang="0">
                <a:pos x="221430" y="0"/>
              </a:cxn>
              <a:cxn ang="0">
                <a:pos x="0" y="187534"/>
              </a:cxn>
              <a:cxn ang="0">
                <a:pos x="67555" y="255046"/>
              </a:cxn>
              <a:cxn ang="0">
                <a:pos x="0" y="255046"/>
              </a:cxn>
              <a:cxn ang="0">
                <a:pos x="63802" y="378819"/>
              </a:cxn>
              <a:cxn ang="0">
                <a:pos x="63802" y="378819"/>
              </a:cxn>
              <a:cxn ang="0">
                <a:pos x="367799" y="682625"/>
              </a:cxn>
              <a:cxn ang="0">
                <a:pos x="690563" y="375068"/>
              </a:cxn>
              <a:cxn ang="0">
                <a:pos x="379059" y="63761"/>
              </a:cxn>
              <a:cxn ang="0">
                <a:pos x="379059" y="63761"/>
              </a:cxn>
              <a:cxn ang="0">
                <a:pos x="221430" y="0"/>
              </a:cxn>
            </a:cxnLst>
            <a:rect l="0" t="0" r="0" b="0"/>
            <a:pathLst>
              <a:path w="184" h="182">
                <a:moveTo>
                  <a:pt x="59" y="0"/>
                </a:moveTo>
                <a:cubicBezTo>
                  <a:pt x="29" y="0"/>
                  <a:pt x="4" y="21"/>
                  <a:pt x="0" y="50"/>
                </a:cubicBezTo>
                <a:cubicBezTo>
                  <a:pt x="18" y="68"/>
                  <a:pt x="18" y="68"/>
                  <a:pt x="18" y="68"/>
                </a:cubicBezTo>
                <a:cubicBezTo>
                  <a:pt x="0" y="68"/>
                  <a:pt x="0" y="68"/>
                  <a:pt x="0" y="68"/>
                </a:cubicBezTo>
                <a:cubicBezTo>
                  <a:pt x="2" y="81"/>
                  <a:pt x="8" y="92"/>
                  <a:pt x="17" y="101"/>
                </a:cubicBezTo>
                <a:cubicBezTo>
                  <a:pt x="17" y="101"/>
                  <a:pt x="17" y="101"/>
                  <a:pt x="17" y="101"/>
                </a:cubicBezTo>
                <a:cubicBezTo>
                  <a:pt x="98" y="182"/>
                  <a:pt x="98" y="182"/>
                  <a:pt x="98" y="182"/>
                </a:cubicBezTo>
                <a:cubicBezTo>
                  <a:pt x="138" y="170"/>
                  <a:pt x="170" y="139"/>
                  <a:pt x="184" y="100"/>
                </a:cubicBezTo>
                <a:cubicBezTo>
                  <a:pt x="101" y="17"/>
                  <a:pt x="101" y="17"/>
                  <a:pt x="101" y="17"/>
                </a:cubicBezTo>
                <a:cubicBezTo>
                  <a:pt x="101" y="17"/>
                  <a:pt x="101" y="17"/>
                  <a:pt x="101" y="17"/>
                </a:cubicBezTo>
                <a:cubicBezTo>
                  <a:pt x="90" y="6"/>
                  <a:pt x="75" y="0"/>
                  <a:pt x="59" y="0"/>
                </a:cubicBezTo>
              </a:path>
            </a:pathLst>
          </a:custGeom>
          <a:solidFill>
            <a:srgbClr val="03857E">
              <a:alpha val="100000"/>
            </a:srgbClr>
          </a:solidFill>
          <a:ln w="9525">
            <a:noFill/>
          </a:ln>
        </xdr:spPr>
      </xdr:sp>
      <xdr:sp macro="" textlink="">
        <xdr:nvSpPr>
          <xdr:cNvPr id="23800" name="Freeform 57">
            <a:extLst>
              <a:ext uri="{FF2B5EF4-FFF2-40B4-BE49-F238E27FC236}">
                <a16:creationId xmlns:a16="http://schemas.microsoft.com/office/drawing/2014/main" id="{00000000-0008-0000-0000-0000F85C0000}"/>
              </a:ext>
            </a:extLst>
          </xdr:cNvPr>
          <xdr:cNvSpPr>
            <a:spLocks noEditPoints="1"/>
          </xdr:cNvSpPr>
        </xdr:nvSpPr>
        <xdr:spPr>
          <a:xfrm>
            <a:off x="3076575" y="1169988"/>
            <a:ext cx="442913" cy="446088"/>
          </a:xfrm>
          <a:custGeom>
            <a:avLst/>
            <a:gdLst/>
            <a:ahLst/>
            <a:cxnLst>
              <a:cxn ang="0">
                <a:pos x="315294" y="258656"/>
              </a:cxn>
              <a:cxn ang="0">
                <a:pos x="277759" y="356120"/>
              </a:cxn>
              <a:cxn ang="0">
                <a:pos x="243977" y="374863"/>
              </a:cxn>
              <a:cxn ang="0">
                <a:pos x="243977" y="374863"/>
              </a:cxn>
              <a:cxn ang="0">
                <a:pos x="213949" y="352372"/>
              </a:cxn>
              <a:cxn ang="0">
                <a:pos x="165154" y="194929"/>
              </a:cxn>
              <a:cxn ang="0">
                <a:pos x="150140" y="236164"/>
              </a:cxn>
              <a:cxn ang="0">
                <a:pos x="116358" y="254907"/>
              </a:cxn>
              <a:cxn ang="0">
                <a:pos x="0" y="254907"/>
              </a:cxn>
              <a:cxn ang="0">
                <a:pos x="221456" y="446088"/>
              </a:cxn>
              <a:cxn ang="0">
                <a:pos x="439159" y="258656"/>
              </a:cxn>
              <a:cxn ang="0">
                <a:pos x="326554" y="258656"/>
              </a:cxn>
              <a:cxn ang="0">
                <a:pos x="315294" y="258656"/>
              </a:cxn>
              <a:cxn ang="0">
                <a:pos x="138879" y="82470"/>
              </a:cxn>
              <a:cxn ang="0">
                <a:pos x="172661" y="63726"/>
              </a:cxn>
              <a:cxn ang="0">
                <a:pos x="202689" y="86218"/>
              </a:cxn>
              <a:cxn ang="0">
                <a:pos x="247731" y="236164"/>
              </a:cxn>
              <a:cxn ang="0">
                <a:pos x="274005" y="168688"/>
              </a:cxn>
              <a:cxn ang="0">
                <a:pos x="307787" y="146196"/>
              </a:cxn>
              <a:cxn ang="0">
                <a:pos x="337815" y="168688"/>
              </a:cxn>
              <a:cxn ang="0">
                <a:pos x="349075" y="191180"/>
              </a:cxn>
              <a:cxn ang="0">
                <a:pos x="442913" y="191180"/>
              </a:cxn>
              <a:cxn ang="0">
                <a:pos x="221456" y="0"/>
              </a:cxn>
              <a:cxn ang="0">
                <a:pos x="0" y="187431"/>
              </a:cxn>
              <a:cxn ang="0">
                <a:pos x="93837" y="187431"/>
              </a:cxn>
              <a:cxn ang="0">
                <a:pos x="138879" y="82470"/>
              </a:cxn>
            </a:cxnLst>
            <a:rect l="0" t="0" r="0" b="0"/>
            <a:pathLst>
              <a:path w="118" h="119">
                <a:moveTo>
                  <a:pt x="84" y="69"/>
                </a:moveTo>
                <a:cubicBezTo>
                  <a:pt x="74" y="95"/>
                  <a:pt x="74" y="95"/>
                  <a:pt x="74" y="95"/>
                </a:cubicBezTo>
                <a:cubicBezTo>
                  <a:pt x="72" y="98"/>
                  <a:pt x="69" y="100"/>
                  <a:pt x="65" y="100"/>
                </a:cubicBezTo>
                <a:cubicBezTo>
                  <a:pt x="65" y="100"/>
                  <a:pt x="65" y="100"/>
                  <a:pt x="65" y="100"/>
                </a:cubicBezTo>
                <a:cubicBezTo>
                  <a:pt x="61" y="100"/>
                  <a:pt x="58" y="98"/>
                  <a:pt x="57" y="94"/>
                </a:cubicBezTo>
                <a:cubicBezTo>
                  <a:pt x="44" y="52"/>
                  <a:pt x="44" y="52"/>
                  <a:pt x="44" y="52"/>
                </a:cubicBezTo>
                <a:cubicBezTo>
                  <a:pt x="40" y="63"/>
                  <a:pt x="40" y="63"/>
                  <a:pt x="40" y="63"/>
                </a:cubicBezTo>
                <a:cubicBezTo>
                  <a:pt x="38" y="66"/>
                  <a:pt x="35" y="68"/>
                  <a:pt x="31" y="68"/>
                </a:cubicBezTo>
                <a:cubicBezTo>
                  <a:pt x="0" y="68"/>
                  <a:pt x="0" y="68"/>
                  <a:pt x="0" y="68"/>
                </a:cubicBezTo>
                <a:cubicBezTo>
                  <a:pt x="4" y="97"/>
                  <a:pt x="29" y="119"/>
                  <a:pt x="59" y="119"/>
                </a:cubicBezTo>
                <a:cubicBezTo>
                  <a:pt x="88" y="119"/>
                  <a:pt x="113" y="97"/>
                  <a:pt x="117" y="69"/>
                </a:cubicBezTo>
                <a:cubicBezTo>
                  <a:pt x="87" y="69"/>
                  <a:pt x="87" y="69"/>
                  <a:pt x="87" y="69"/>
                </a:cubicBezTo>
                <a:cubicBezTo>
                  <a:pt x="86" y="69"/>
                  <a:pt x="85" y="69"/>
                  <a:pt x="84" y="69"/>
                </a:cubicBezTo>
                <a:close/>
                <a:moveTo>
                  <a:pt x="37" y="22"/>
                </a:moveTo>
                <a:cubicBezTo>
                  <a:pt x="38" y="19"/>
                  <a:pt x="42" y="16"/>
                  <a:pt x="46" y="17"/>
                </a:cubicBezTo>
                <a:cubicBezTo>
                  <a:pt x="50" y="17"/>
                  <a:pt x="53" y="19"/>
                  <a:pt x="54" y="23"/>
                </a:cubicBezTo>
                <a:cubicBezTo>
                  <a:pt x="66" y="63"/>
                  <a:pt x="66" y="63"/>
                  <a:pt x="66" y="63"/>
                </a:cubicBezTo>
                <a:cubicBezTo>
                  <a:pt x="73" y="45"/>
                  <a:pt x="73" y="45"/>
                  <a:pt x="73" y="45"/>
                </a:cubicBezTo>
                <a:cubicBezTo>
                  <a:pt x="75" y="42"/>
                  <a:pt x="78" y="39"/>
                  <a:pt x="82" y="39"/>
                </a:cubicBezTo>
                <a:cubicBezTo>
                  <a:pt x="85" y="39"/>
                  <a:pt x="89" y="41"/>
                  <a:pt x="90" y="45"/>
                </a:cubicBezTo>
                <a:cubicBezTo>
                  <a:pt x="93" y="51"/>
                  <a:pt x="93" y="51"/>
                  <a:pt x="93" y="51"/>
                </a:cubicBezTo>
                <a:cubicBezTo>
                  <a:pt x="118" y="51"/>
                  <a:pt x="118" y="51"/>
                  <a:pt x="118" y="51"/>
                </a:cubicBezTo>
                <a:cubicBezTo>
                  <a:pt x="114" y="22"/>
                  <a:pt x="89" y="0"/>
                  <a:pt x="59" y="0"/>
                </a:cubicBezTo>
                <a:cubicBezTo>
                  <a:pt x="29" y="0"/>
                  <a:pt x="4" y="21"/>
                  <a:pt x="0" y="50"/>
                </a:cubicBezTo>
                <a:cubicBezTo>
                  <a:pt x="25" y="50"/>
                  <a:pt x="25" y="50"/>
                  <a:pt x="25" y="50"/>
                </a:cubicBezTo>
                <a:lnTo>
                  <a:pt x="37" y="22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5</xdr:col>
      <xdr:colOff>438150</xdr:colOff>
      <xdr:row>16</xdr:row>
      <xdr:rowOff>138112</xdr:rowOff>
    </xdr:from>
    <xdr:to>
      <xdr:col>7</xdr:col>
      <xdr:colOff>123825</xdr:colOff>
      <xdr:row>19</xdr:row>
      <xdr:rowOff>33337</xdr:rowOff>
    </xdr:to>
    <xdr:sp macro="" textlink="">
      <xdr:nvSpPr>
        <xdr:cNvPr id="4" name="文本框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867150" y="3195637"/>
          <a:ext cx="1057275" cy="438150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solidFill>
                <a:schemeClr val="bg1"/>
              </a:solidFill>
              <a:latin typeface="微软雅黑" panose="020B0503020204020204" charset="-122"/>
              <a:ea typeface="微软雅黑" panose="020B0503020204020204" charset="-122"/>
            </a:rPr>
            <a:t>入库记录</a:t>
          </a:r>
        </a:p>
      </xdr:txBody>
    </xdr:sp>
    <xdr:clientData/>
  </xdr:twoCellAnchor>
  <xdr:twoCellAnchor>
    <xdr:from>
      <xdr:col>7</xdr:col>
      <xdr:colOff>633888</xdr:colOff>
      <xdr:row>10</xdr:row>
      <xdr:rowOff>5080</xdr:rowOff>
    </xdr:from>
    <xdr:to>
      <xdr:col>9</xdr:col>
      <xdr:colOff>159543</xdr:colOff>
      <xdr:row>15</xdr:row>
      <xdr:rowOff>0</xdr:rowOff>
    </xdr:to>
    <xdr:grpSp>
      <xdr:nvGrpSpPr>
        <xdr:cNvPr id="23802" name="组合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FA5C0000}"/>
            </a:ext>
          </a:extLst>
        </xdr:cNvPr>
        <xdr:cNvGrpSpPr>
          <a:grpSpLocks noChangeAspect="1"/>
        </xdr:cNvGrpSpPr>
      </xdr:nvGrpSpPr>
      <xdr:grpSpPr>
        <a:xfrm>
          <a:off x="5434488" y="1976755"/>
          <a:ext cx="897255" cy="899795"/>
          <a:chOff x="4029075" y="900113"/>
          <a:chExt cx="971550" cy="974725"/>
        </a:xfrm>
      </xdr:grpSpPr>
      <xdr:sp macro="" textlink="">
        <xdr:nvSpPr>
          <xdr:cNvPr id="23803" name="Oval 6">
            <a:extLst>
              <a:ext uri="{FF2B5EF4-FFF2-40B4-BE49-F238E27FC236}">
                <a16:creationId xmlns:a16="http://schemas.microsoft.com/office/drawing/2014/main" id="{00000000-0008-0000-0000-0000FB5C0000}"/>
              </a:ext>
            </a:extLst>
          </xdr:cNvPr>
          <xdr:cNvSpPr/>
        </xdr:nvSpPr>
        <xdr:spPr>
          <a:xfrm>
            <a:off x="4029075" y="900113"/>
            <a:ext cx="971550" cy="974725"/>
          </a:xfrm>
          <a:prstGeom prst="ellipse">
            <a:avLst/>
          </a:prstGeom>
          <a:solidFill>
            <a:srgbClr val="E46573">
              <a:alpha val="100000"/>
            </a:srgbClr>
          </a:solidFill>
          <a:ln w="38100" cap="flat" cmpd="sng">
            <a:solidFill>
              <a:srgbClr val="A6474A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23804" name="Freeform 27">
            <a:extLst>
              <a:ext uri="{FF2B5EF4-FFF2-40B4-BE49-F238E27FC236}">
                <a16:creationId xmlns:a16="http://schemas.microsoft.com/office/drawing/2014/main" id="{00000000-0008-0000-0000-0000FC5C0000}"/>
              </a:ext>
            </a:extLst>
          </xdr:cNvPr>
          <xdr:cNvSpPr/>
        </xdr:nvSpPr>
        <xdr:spPr>
          <a:xfrm>
            <a:off x="4265613" y="1162051"/>
            <a:ext cx="723900" cy="708025"/>
          </a:xfrm>
          <a:custGeom>
            <a:avLst/>
            <a:gdLst/>
            <a:ahLst/>
            <a:cxnLst>
              <a:cxn ang="0">
                <a:pos x="105021" y="0"/>
              </a:cxn>
              <a:cxn ang="0">
                <a:pos x="0" y="104892"/>
              </a:cxn>
              <a:cxn ang="0">
                <a:pos x="26255" y="176069"/>
              </a:cxn>
              <a:cxn ang="0">
                <a:pos x="26255" y="176069"/>
              </a:cxn>
              <a:cxn ang="0">
                <a:pos x="26255" y="176069"/>
              </a:cxn>
              <a:cxn ang="0">
                <a:pos x="33756" y="187308"/>
              </a:cxn>
              <a:cxn ang="0">
                <a:pos x="127526" y="277216"/>
              </a:cxn>
              <a:cxn ang="0">
                <a:pos x="26255" y="378362"/>
              </a:cxn>
              <a:cxn ang="0">
                <a:pos x="26255" y="419570"/>
              </a:cxn>
              <a:cxn ang="0">
                <a:pos x="315065" y="708025"/>
              </a:cxn>
              <a:cxn ang="0">
                <a:pos x="723900" y="325916"/>
              </a:cxn>
              <a:cxn ang="0">
                <a:pos x="423837" y="26223"/>
              </a:cxn>
              <a:cxn ang="0">
                <a:pos x="401333" y="14984"/>
              </a:cxn>
              <a:cxn ang="0">
                <a:pos x="382579" y="26223"/>
              </a:cxn>
              <a:cxn ang="0">
                <a:pos x="281308" y="127369"/>
              </a:cxn>
              <a:cxn ang="0">
                <a:pos x="187538" y="33715"/>
              </a:cxn>
              <a:cxn ang="0">
                <a:pos x="180037" y="26223"/>
              </a:cxn>
              <a:cxn ang="0">
                <a:pos x="176286" y="26223"/>
              </a:cxn>
              <a:cxn ang="0">
                <a:pos x="176286" y="26223"/>
              </a:cxn>
              <a:cxn ang="0">
                <a:pos x="105021" y="0"/>
              </a:cxn>
            </a:cxnLst>
            <a:rect l="0" t="0" r="0" b="0"/>
            <a:pathLst>
              <a:path w="193" h="189">
                <a:moveTo>
                  <a:pt x="28" y="0"/>
                </a:moveTo>
                <a:cubicBezTo>
                  <a:pt x="13" y="0"/>
                  <a:pt x="0" y="12"/>
                  <a:pt x="0" y="28"/>
                </a:cubicBezTo>
                <a:cubicBezTo>
                  <a:pt x="0" y="35"/>
                  <a:pt x="2" y="42"/>
                  <a:pt x="7" y="47"/>
                </a:cubicBezTo>
                <a:cubicBezTo>
                  <a:pt x="7" y="47"/>
                  <a:pt x="7" y="47"/>
                  <a:pt x="7" y="47"/>
                </a:cubicBezTo>
                <a:cubicBezTo>
                  <a:pt x="7" y="47"/>
                  <a:pt x="7" y="47"/>
                  <a:pt x="7" y="47"/>
                </a:cubicBezTo>
                <a:cubicBezTo>
                  <a:pt x="8" y="48"/>
                  <a:pt x="8" y="49"/>
                  <a:pt x="9" y="50"/>
                </a:cubicBezTo>
                <a:cubicBezTo>
                  <a:pt x="34" y="74"/>
                  <a:pt x="34" y="74"/>
                  <a:pt x="34" y="74"/>
                </a:cubicBezTo>
                <a:cubicBezTo>
                  <a:pt x="7" y="101"/>
                  <a:pt x="7" y="101"/>
                  <a:pt x="7" y="101"/>
                </a:cubicBezTo>
                <a:cubicBezTo>
                  <a:pt x="4" y="104"/>
                  <a:pt x="4" y="109"/>
                  <a:pt x="7" y="112"/>
                </a:cubicBezTo>
                <a:cubicBezTo>
                  <a:pt x="84" y="189"/>
                  <a:pt x="84" y="189"/>
                  <a:pt x="84" y="189"/>
                </a:cubicBezTo>
                <a:cubicBezTo>
                  <a:pt x="138" y="181"/>
                  <a:pt x="182" y="140"/>
                  <a:pt x="193" y="87"/>
                </a:cubicBezTo>
                <a:cubicBezTo>
                  <a:pt x="113" y="7"/>
                  <a:pt x="113" y="7"/>
                  <a:pt x="113" y="7"/>
                </a:cubicBezTo>
                <a:cubicBezTo>
                  <a:pt x="111" y="5"/>
                  <a:pt x="109" y="4"/>
                  <a:pt x="107" y="4"/>
                </a:cubicBezTo>
                <a:cubicBezTo>
                  <a:pt x="105" y="4"/>
                  <a:pt x="103" y="5"/>
                  <a:pt x="102" y="7"/>
                </a:cubicBezTo>
                <a:cubicBezTo>
                  <a:pt x="75" y="34"/>
                  <a:pt x="75" y="34"/>
                  <a:pt x="75" y="34"/>
                </a:cubicBezTo>
                <a:cubicBezTo>
                  <a:pt x="50" y="9"/>
                  <a:pt x="50" y="9"/>
                  <a:pt x="50" y="9"/>
                </a:cubicBezTo>
                <a:cubicBezTo>
                  <a:pt x="49" y="8"/>
                  <a:pt x="48" y="8"/>
                  <a:pt x="48" y="7"/>
                </a:cubicBezTo>
                <a:cubicBezTo>
                  <a:pt x="47" y="7"/>
                  <a:pt x="47" y="7"/>
                  <a:pt x="47" y="7"/>
                </a:cubicBezTo>
                <a:cubicBezTo>
                  <a:pt x="47" y="7"/>
                  <a:pt x="47" y="7"/>
                  <a:pt x="47" y="7"/>
                </a:cubicBezTo>
                <a:cubicBezTo>
                  <a:pt x="42" y="2"/>
                  <a:pt x="36" y="0"/>
                  <a:pt x="28" y="0"/>
                </a:cubicBezTo>
              </a:path>
            </a:pathLst>
          </a:custGeom>
          <a:solidFill>
            <a:srgbClr val="A6474A">
              <a:alpha val="100000"/>
            </a:srgbClr>
          </a:solidFill>
          <a:ln w="9525">
            <a:noFill/>
          </a:ln>
        </xdr:spPr>
      </xdr:sp>
      <xdr:sp macro="" textlink="">
        <xdr:nvSpPr>
          <xdr:cNvPr id="23805" name="Freeform 52">
            <a:extLst>
              <a:ext uri="{FF2B5EF4-FFF2-40B4-BE49-F238E27FC236}">
                <a16:creationId xmlns:a16="http://schemas.microsoft.com/office/drawing/2014/main" id="{00000000-0008-0000-0000-0000FD5C0000}"/>
              </a:ext>
            </a:extLst>
          </xdr:cNvPr>
          <xdr:cNvSpPr>
            <a:spLocks noEditPoints="1"/>
          </xdr:cNvSpPr>
        </xdr:nvSpPr>
        <xdr:spPr>
          <a:xfrm>
            <a:off x="4265613" y="1162051"/>
            <a:ext cx="449263" cy="449263"/>
          </a:xfrm>
          <a:custGeom>
            <a:avLst/>
            <a:gdLst/>
            <a:ahLst/>
            <a:cxnLst>
              <a:cxn ang="0">
                <a:pos x="423055" y="26207"/>
              </a:cxn>
              <a:cxn ang="0">
                <a:pos x="381873" y="26207"/>
              </a:cxn>
              <a:cxn ang="0">
                <a:pos x="26207" y="378129"/>
              </a:cxn>
              <a:cxn ang="0">
                <a:pos x="26207" y="419312"/>
              </a:cxn>
              <a:cxn ang="0">
                <a:pos x="48670" y="430543"/>
              </a:cxn>
              <a:cxn ang="0">
                <a:pos x="67389" y="419312"/>
              </a:cxn>
              <a:cxn ang="0">
                <a:pos x="423055" y="67389"/>
              </a:cxn>
              <a:cxn ang="0">
                <a:pos x="423055" y="26207"/>
              </a:cxn>
              <a:cxn ang="0">
                <a:pos x="104828" y="213399"/>
              </a:cxn>
              <a:cxn ang="0">
                <a:pos x="213399" y="104828"/>
              </a:cxn>
              <a:cxn ang="0">
                <a:pos x="104828" y="0"/>
              </a:cxn>
              <a:cxn ang="0">
                <a:pos x="0" y="104828"/>
              </a:cxn>
              <a:cxn ang="0">
                <a:pos x="104828" y="213399"/>
              </a:cxn>
              <a:cxn ang="0">
                <a:pos x="104828" y="86108"/>
              </a:cxn>
              <a:cxn ang="0">
                <a:pos x="127291" y="104828"/>
              </a:cxn>
              <a:cxn ang="0">
                <a:pos x="104828" y="123547"/>
              </a:cxn>
              <a:cxn ang="0">
                <a:pos x="86108" y="104828"/>
              </a:cxn>
              <a:cxn ang="0">
                <a:pos x="104828" y="86108"/>
              </a:cxn>
              <a:cxn ang="0">
                <a:pos x="340691" y="232119"/>
              </a:cxn>
              <a:cxn ang="0">
                <a:pos x="232119" y="340691"/>
              </a:cxn>
              <a:cxn ang="0">
                <a:pos x="340691" y="449263"/>
              </a:cxn>
              <a:cxn ang="0">
                <a:pos x="449263" y="340691"/>
              </a:cxn>
              <a:cxn ang="0">
                <a:pos x="340691" y="232119"/>
              </a:cxn>
              <a:cxn ang="0">
                <a:pos x="340691" y="359410"/>
              </a:cxn>
              <a:cxn ang="0">
                <a:pos x="321971" y="340691"/>
              </a:cxn>
              <a:cxn ang="0">
                <a:pos x="340691" y="321971"/>
              </a:cxn>
              <a:cxn ang="0">
                <a:pos x="359410" y="340691"/>
              </a:cxn>
              <a:cxn ang="0">
                <a:pos x="340691" y="359410"/>
              </a:cxn>
            </a:cxnLst>
            <a:rect l="0" t="0" r="0" b="0"/>
            <a:pathLst>
              <a:path w="120" h="120">
                <a:moveTo>
                  <a:pt x="113" y="7"/>
                </a:moveTo>
                <a:cubicBezTo>
                  <a:pt x="110" y="4"/>
                  <a:pt x="105" y="4"/>
                  <a:pt x="102" y="7"/>
                </a:cubicBezTo>
                <a:cubicBezTo>
                  <a:pt x="7" y="101"/>
                  <a:pt x="7" y="101"/>
                  <a:pt x="7" y="101"/>
                </a:cubicBezTo>
                <a:cubicBezTo>
                  <a:pt x="4" y="104"/>
                  <a:pt x="4" y="109"/>
                  <a:pt x="7" y="112"/>
                </a:cubicBezTo>
                <a:cubicBezTo>
                  <a:pt x="9" y="114"/>
                  <a:pt x="11" y="115"/>
                  <a:pt x="13" y="115"/>
                </a:cubicBezTo>
                <a:cubicBezTo>
                  <a:pt x="15" y="115"/>
                  <a:pt x="17" y="114"/>
                  <a:pt x="18" y="112"/>
                </a:cubicBezTo>
                <a:cubicBezTo>
                  <a:pt x="113" y="18"/>
                  <a:pt x="113" y="18"/>
                  <a:pt x="113" y="18"/>
                </a:cubicBezTo>
                <a:cubicBezTo>
                  <a:pt x="116" y="15"/>
                  <a:pt x="116" y="10"/>
                  <a:pt x="113" y="7"/>
                </a:cubicBezTo>
                <a:close/>
                <a:moveTo>
                  <a:pt x="28" y="57"/>
                </a:moveTo>
                <a:cubicBezTo>
                  <a:pt x="44" y="57"/>
                  <a:pt x="57" y="44"/>
                  <a:pt x="57" y="28"/>
                </a:cubicBezTo>
                <a:cubicBezTo>
                  <a:pt x="57" y="12"/>
                  <a:pt x="44" y="0"/>
                  <a:pt x="28" y="0"/>
                </a:cubicBezTo>
                <a:cubicBezTo>
                  <a:pt x="13" y="0"/>
                  <a:pt x="0" y="12"/>
                  <a:pt x="0" y="28"/>
                </a:cubicBezTo>
                <a:cubicBezTo>
                  <a:pt x="0" y="44"/>
                  <a:pt x="13" y="57"/>
                  <a:pt x="28" y="57"/>
                </a:cubicBezTo>
                <a:close/>
                <a:moveTo>
                  <a:pt x="28" y="23"/>
                </a:moveTo>
                <a:cubicBezTo>
                  <a:pt x="31" y="23"/>
                  <a:pt x="34" y="25"/>
                  <a:pt x="34" y="28"/>
                </a:cubicBezTo>
                <a:cubicBezTo>
                  <a:pt x="34" y="31"/>
                  <a:pt x="31" y="33"/>
                  <a:pt x="28" y="33"/>
                </a:cubicBezTo>
                <a:cubicBezTo>
                  <a:pt x="26" y="33"/>
                  <a:pt x="23" y="31"/>
                  <a:pt x="23" y="28"/>
                </a:cubicBezTo>
                <a:cubicBezTo>
                  <a:pt x="23" y="25"/>
                  <a:pt x="26" y="23"/>
                  <a:pt x="28" y="23"/>
                </a:cubicBezTo>
                <a:close/>
                <a:moveTo>
                  <a:pt x="91" y="62"/>
                </a:moveTo>
                <a:cubicBezTo>
                  <a:pt x="75" y="62"/>
                  <a:pt x="62" y="75"/>
                  <a:pt x="62" y="91"/>
                </a:cubicBezTo>
                <a:cubicBezTo>
                  <a:pt x="62" y="107"/>
                  <a:pt x="75" y="120"/>
                  <a:pt x="91" y="120"/>
                </a:cubicBezTo>
                <a:cubicBezTo>
                  <a:pt x="107" y="120"/>
                  <a:pt x="120" y="107"/>
                  <a:pt x="120" y="91"/>
                </a:cubicBezTo>
                <a:cubicBezTo>
                  <a:pt x="120" y="75"/>
                  <a:pt x="107" y="62"/>
                  <a:pt x="91" y="62"/>
                </a:cubicBezTo>
                <a:close/>
                <a:moveTo>
                  <a:pt x="91" y="96"/>
                </a:moveTo>
                <a:cubicBezTo>
                  <a:pt x="88" y="96"/>
                  <a:pt x="86" y="94"/>
                  <a:pt x="86" y="91"/>
                </a:cubicBezTo>
                <a:cubicBezTo>
                  <a:pt x="86" y="88"/>
                  <a:pt x="88" y="86"/>
                  <a:pt x="91" y="86"/>
                </a:cubicBezTo>
                <a:cubicBezTo>
                  <a:pt x="94" y="86"/>
                  <a:pt x="96" y="88"/>
                  <a:pt x="96" y="91"/>
                </a:cubicBezTo>
                <a:cubicBezTo>
                  <a:pt x="96" y="94"/>
                  <a:pt x="94" y="96"/>
                  <a:pt x="91" y="96"/>
                </a:cubicBezTo>
                <a:close/>
              </a:path>
            </a:pathLst>
          </a:custGeom>
          <a:solidFill>
            <a:srgbClr val="FFFFFF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7</xdr:col>
      <xdr:colOff>561975</xdr:colOff>
      <xdr:row>17</xdr:row>
      <xdr:rowOff>4762</xdr:rowOff>
    </xdr:from>
    <xdr:to>
      <xdr:col>9</xdr:col>
      <xdr:colOff>266065</xdr:colOff>
      <xdr:row>18</xdr:row>
      <xdr:rowOff>166687</xdr:rowOff>
    </xdr:to>
    <xdr:sp macro="" textlink="">
      <xdr:nvSpPr>
        <xdr:cNvPr id="5" name="文本框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62575" y="3243262"/>
          <a:ext cx="1075690" cy="342900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solidFill>
                <a:schemeClr val="bg1"/>
              </a:solidFill>
              <a:latin typeface="微软雅黑" panose="020B0503020204020204" charset="-122"/>
              <a:ea typeface="微软雅黑" panose="020B0503020204020204" charset="-122"/>
            </a:rPr>
            <a:t>出库记录</a:t>
          </a:r>
        </a:p>
      </xdr:txBody>
    </xdr:sp>
    <xdr:clientData/>
  </xdr:twoCellAnchor>
  <xdr:twoCellAnchor>
    <xdr:from>
      <xdr:col>10</xdr:col>
      <xdr:colOff>75565</xdr:colOff>
      <xdr:row>10</xdr:row>
      <xdr:rowOff>5397</xdr:rowOff>
    </xdr:from>
    <xdr:to>
      <xdr:col>11</xdr:col>
      <xdr:colOff>287655</xdr:colOff>
      <xdr:row>14</xdr:row>
      <xdr:rowOff>180657</xdr:rowOff>
    </xdr:to>
    <xdr:grpSp>
      <xdr:nvGrpSpPr>
        <xdr:cNvPr id="23807" name="组合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FF5C0000}"/>
            </a:ext>
          </a:extLst>
        </xdr:cNvPr>
        <xdr:cNvGrpSpPr>
          <a:grpSpLocks noChangeAspect="1"/>
        </xdr:cNvGrpSpPr>
      </xdr:nvGrpSpPr>
      <xdr:grpSpPr>
        <a:xfrm>
          <a:off x="6933565" y="1977072"/>
          <a:ext cx="897890" cy="899160"/>
          <a:chOff x="6407150" y="865188"/>
          <a:chExt cx="971550" cy="974725"/>
        </a:xfrm>
      </xdr:grpSpPr>
      <xdr:sp macro="" textlink="">
        <xdr:nvSpPr>
          <xdr:cNvPr id="23808" name="Oval 21">
            <a:extLst>
              <a:ext uri="{FF2B5EF4-FFF2-40B4-BE49-F238E27FC236}">
                <a16:creationId xmlns:a16="http://schemas.microsoft.com/office/drawing/2014/main" id="{00000000-0008-0000-0000-0000005D0000}"/>
              </a:ext>
            </a:extLst>
          </xdr:cNvPr>
          <xdr:cNvSpPr/>
        </xdr:nvSpPr>
        <xdr:spPr>
          <a:xfrm>
            <a:off x="6407150" y="865188"/>
            <a:ext cx="971550" cy="974725"/>
          </a:xfrm>
          <a:prstGeom prst="ellipse">
            <a:avLst/>
          </a:prstGeom>
          <a:solidFill>
            <a:srgbClr val="F36C00">
              <a:alpha val="100000"/>
            </a:srgbClr>
          </a:solidFill>
          <a:ln w="38100" cap="flat" cmpd="sng">
            <a:solidFill>
              <a:srgbClr val="BF5600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23809" name="Freeform 44">
            <a:extLst>
              <a:ext uri="{FF2B5EF4-FFF2-40B4-BE49-F238E27FC236}">
                <a16:creationId xmlns:a16="http://schemas.microsoft.com/office/drawing/2014/main" id="{00000000-0008-0000-0000-0000015D0000}"/>
              </a:ext>
            </a:extLst>
          </xdr:cNvPr>
          <xdr:cNvSpPr/>
        </xdr:nvSpPr>
        <xdr:spPr>
          <a:xfrm>
            <a:off x="6646863" y="1106488"/>
            <a:ext cx="712788" cy="688975"/>
          </a:xfrm>
          <a:custGeom>
            <a:avLst/>
            <a:gdLst/>
            <a:ahLst/>
            <a:cxnLst>
              <a:cxn ang="0">
                <a:pos x="300121" y="0"/>
              </a:cxn>
              <a:cxn ang="0">
                <a:pos x="258854" y="14977"/>
              </a:cxn>
              <a:cxn ang="0">
                <a:pos x="240097" y="33699"/>
              </a:cxn>
              <a:cxn ang="0">
                <a:pos x="195078" y="22466"/>
              </a:cxn>
              <a:cxn ang="0">
                <a:pos x="131303" y="52422"/>
              </a:cxn>
              <a:cxn ang="0">
                <a:pos x="33763" y="149777"/>
              </a:cxn>
              <a:cxn ang="0">
                <a:pos x="33763" y="277087"/>
              </a:cxn>
              <a:cxn ang="0">
                <a:pos x="446430" y="688975"/>
              </a:cxn>
              <a:cxn ang="0">
                <a:pos x="712788" y="385676"/>
              </a:cxn>
              <a:cxn ang="0">
                <a:pos x="476442" y="149777"/>
              </a:cxn>
              <a:cxn ang="0">
                <a:pos x="476442" y="149777"/>
              </a:cxn>
              <a:cxn ang="0">
                <a:pos x="476442" y="149777"/>
              </a:cxn>
              <a:cxn ang="0">
                <a:pos x="341387" y="14977"/>
              </a:cxn>
              <a:cxn ang="0">
                <a:pos x="300121" y="0"/>
              </a:cxn>
            </a:cxnLst>
            <a:rect l="0" t="0" r="0" b="0"/>
            <a:pathLst>
              <a:path w="190" h="184">
                <a:moveTo>
                  <a:pt x="80" y="0"/>
                </a:moveTo>
                <a:cubicBezTo>
                  <a:pt x="76" y="0"/>
                  <a:pt x="72" y="1"/>
                  <a:pt x="69" y="4"/>
                </a:cubicBezTo>
                <a:cubicBezTo>
                  <a:pt x="64" y="9"/>
                  <a:pt x="64" y="9"/>
                  <a:pt x="64" y="9"/>
                </a:cubicBezTo>
                <a:cubicBezTo>
                  <a:pt x="60" y="7"/>
                  <a:pt x="56" y="6"/>
                  <a:pt x="52" y="6"/>
                </a:cubicBezTo>
                <a:cubicBezTo>
                  <a:pt x="46" y="6"/>
                  <a:pt x="40" y="9"/>
                  <a:pt x="35" y="14"/>
                </a:cubicBezTo>
                <a:cubicBezTo>
                  <a:pt x="9" y="40"/>
                  <a:pt x="9" y="40"/>
                  <a:pt x="9" y="40"/>
                </a:cubicBezTo>
                <a:cubicBezTo>
                  <a:pt x="0" y="49"/>
                  <a:pt x="0" y="64"/>
                  <a:pt x="9" y="74"/>
                </a:cubicBezTo>
                <a:cubicBezTo>
                  <a:pt x="119" y="184"/>
                  <a:pt x="119" y="184"/>
                  <a:pt x="119" y="184"/>
                </a:cubicBezTo>
                <a:cubicBezTo>
                  <a:pt x="153" y="168"/>
                  <a:pt x="179" y="139"/>
                  <a:pt x="190" y="103"/>
                </a:cubicBezTo>
                <a:cubicBezTo>
                  <a:pt x="127" y="40"/>
                  <a:pt x="127" y="40"/>
                  <a:pt x="127" y="40"/>
                </a:cubicBezTo>
                <a:cubicBezTo>
                  <a:pt x="127" y="40"/>
                  <a:pt x="127" y="40"/>
                  <a:pt x="127" y="40"/>
                </a:cubicBezTo>
                <a:cubicBezTo>
                  <a:pt x="127" y="40"/>
                  <a:pt x="127" y="40"/>
                  <a:pt x="127" y="40"/>
                </a:cubicBezTo>
                <a:cubicBezTo>
                  <a:pt x="91" y="4"/>
                  <a:pt x="91" y="4"/>
                  <a:pt x="91" y="4"/>
                </a:cubicBezTo>
                <a:cubicBezTo>
                  <a:pt x="88" y="1"/>
                  <a:pt x="84" y="0"/>
                  <a:pt x="80" y="0"/>
                </a:cubicBezTo>
              </a:path>
            </a:pathLst>
          </a:custGeom>
          <a:solidFill>
            <a:srgbClr val="BF5600">
              <a:alpha val="100000"/>
            </a:srgbClr>
          </a:solidFill>
          <a:ln w="9525">
            <a:noFill/>
          </a:ln>
        </xdr:spPr>
      </xdr:sp>
      <xdr:sp macro="" textlink="">
        <xdr:nvSpPr>
          <xdr:cNvPr id="23810" name="Freeform 67">
            <a:extLst>
              <a:ext uri="{FF2B5EF4-FFF2-40B4-BE49-F238E27FC236}">
                <a16:creationId xmlns:a16="http://schemas.microsoft.com/office/drawing/2014/main" id="{00000000-0008-0000-0000-0000025D0000}"/>
              </a:ext>
            </a:extLst>
          </xdr:cNvPr>
          <xdr:cNvSpPr>
            <a:spLocks noEditPoints="1"/>
          </xdr:cNvSpPr>
        </xdr:nvSpPr>
        <xdr:spPr>
          <a:xfrm>
            <a:off x="6646863" y="1098551"/>
            <a:ext cx="498475" cy="498475"/>
          </a:xfrm>
          <a:custGeom>
            <a:avLst/>
            <a:gdLst/>
            <a:ahLst/>
            <a:cxnLst>
              <a:cxn ang="0">
                <a:pos x="393532" y="157413"/>
              </a:cxn>
              <a:cxn ang="0">
                <a:pos x="374793" y="172404"/>
              </a:cxn>
              <a:cxn ang="0">
                <a:pos x="326070" y="123681"/>
              </a:cxn>
              <a:cxn ang="0">
                <a:pos x="341061" y="104942"/>
              </a:cxn>
              <a:cxn ang="0">
                <a:pos x="341061" y="22487"/>
              </a:cxn>
              <a:cxn ang="0">
                <a:pos x="258607" y="22487"/>
              </a:cxn>
              <a:cxn ang="0">
                <a:pos x="239867" y="41227"/>
              </a:cxn>
              <a:cxn ang="0">
                <a:pos x="131177" y="59966"/>
              </a:cxn>
              <a:cxn ang="0">
                <a:pos x="33731" y="157413"/>
              </a:cxn>
              <a:cxn ang="0">
                <a:pos x="33731" y="284842"/>
              </a:cxn>
              <a:cxn ang="0">
                <a:pos x="161161" y="284842"/>
              </a:cxn>
              <a:cxn ang="0">
                <a:pos x="176152" y="269851"/>
              </a:cxn>
              <a:cxn ang="0">
                <a:pos x="228623" y="269851"/>
              </a:cxn>
              <a:cxn ang="0">
                <a:pos x="228623" y="322322"/>
              </a:cxn>
              <a:cxn ang="0">
                <a:pos x="213632" y="337313"/>
              </a:cxn>
              <a:cxn ang="0">
                <a:pos x="213632" y="464743"/>
              </a:cxn>
              <a:cxn ang="0">
                <a:pos x="341061" y="464743"/>
              </a:cxn>
              <a:cxn ang="0">
                <a:pos x="438508" y="363549"/>
              </a:cxn>
              <a:cxn ang="0">
                <a:pos x="453499" y="258607"/>
              </a:cxn>
              <a:cxn ang="0">
                <a:pos x="475987" y="239867"/>
              </a:cxn>
              <a:cxn ang="0">
                <a:pos x="475987" y="157413"/>
              </a:cxn>
              <a:cxn ang="0">
                <a:pos x="393532" y="157413"/>
              </a:cxn>
              <a:cxn ang="0">
                <a:pos x="123681" y="251111"/>
              </a:cxn>
              <a:cxn ang="0">
                <a:pos x="67462" y="251111"/>
              </a:cxn>
              <a:cxn ang="0">
                <a:pos x="67462" y="194892"/>
              </a:cxn>
              <a:cxn ang="0">
                <a:pos x="123681" y="194892"/>
              </a:cxn>
              <a:cxn ang="0">
                <a:pos x="123681" y="251111"/>
              </a:cxn>
              <a:cxn ang="0">
                <a:pos x="303582" y="427264"/>
              </a:cxn>
              <a:cxn ang="0">
                <a:pos x="247363" y="427264"/>
              </a:cxn>
              <a:cxn ang="0">
                <a:pos x="247363" y="374793"/>
              </a:cxn>
              <a:cxn ang="0">
                <a:pos x="303582" y="374793"/>
              </a:cxn>
              <a:cxn ang="0">
                <a:pos x="303582" y="427264"/>
              </a:cxn>
            </a:cxnLst>
            <a:rect l="0" t="0" r="0" b="0"/>
            <a:pathLst>
              <a:path w="133" h="133">
                <a:moveTo>
                  <a:pt x="105" y="42"/>
                </a:moveTo>
                <a:cubicBezTo>
                  <a:pt x="100" y="46"/>
                  <a:pt x="100" y="46"/>
                  <a:pt x="100" y="46"/>
                </a:cubicBezTo>
                <a:cubicBezTo>
                  <a:pt x="87" y="33"/>
                  <a:pt x="87" y="33"/>
                  <a:pt x="87" y="33"/>
                </a:cubicBezTo>
                <a:cubicBezTo>
                  <a:pt x="91" y="28"/>
                  <a:pt x="91" y="28"/>
                  <a:pt x="91" y="28"/>
                </a:cubicBezTo>
                <a:cubicBezTo>
                  <a:pt x="97" y="22"/>
                  <a:pt x="97" y="12"/>
                  <a:pt x="91" y="6"/>
                </a:cubicBezTo>
                <a:cubicBezTo>
                  <a:pt x="85" y="0"/>
                  <a:pt x="75" y="0"/>
                  <a:pt x="69" y="6"/>
                </a:cubicBezTo>
                <a:cubicBezTo>
                  <a:pt x="64" y="11"/>
                  <a:pt x="64" y="11"/>
                  <a:pt x="64" y="11"/>
                </a:cubicBezTo>
                <a:cubicBezTo>
                  <a:pt x="55" y="6"/>
                  <a:pt x="43" y="8"/>
                  <a:pt x="35" y="16"/>
                </a:cubicBezTo>
                <a:cubicBezTo>
                  <a:pt x="9" y="42"/>
                  <a:pt x="9" y="42"/>
                  <a:pt x="9" y="42"/>
                </a:cubicBezTo>
                <a:cubicBezTo>
                  <a:pt x="0" y="51"/>
                  <a:pt x="0" y="66"/>
                  <a:pt x="9" y="76"/>
                </a:cubicBezTo>
                <a:cubicBezTo>
                  <a:pt x="19" y="85"/>
                  <a:pt x="34" y="85"/>
                  <a:pt x="43" y="76"/>
                </a:cubicBezTo>
                <a:cubicBezTo>
                  <a:pt x="47" y="72"/>
                  <a:pt x="47" y="72"/>
                  <a:pt x="47" y="72"/>
                </a:cubicBezTo>
                <a:cubicBezTo>
                  <a:pt x="51" y="69"/>
                  <a:pt x="57" y="69"/>
                  <a:pt x="61" y="72"/>
                </a:cubicBezTo>
                <a:cubicBezTo>
                  <a:pt x="64" y="76"/>
                  <a:pt x="64" y="82"/>
                  <a:pt x="61" y="86"/>
                </a:cubicBezTo>
                <a:cubicBezTo>
                  <a:pt x="57" y="90"/>
                  <a:pt x="57" y="90"/>
                  <a:pt x="57" y="90"/>
                </a:cubicBezTo>
                <a:cubicBezTo>
                  <a:pt x="48" y="99"/>
                  <a:pt x="48" y="114"/>
                  <a:pt x="57" y="124"/>
                </a:cubicBezTo>
                <a:cubicBezTo>
                  <a:pt x="66" y="133"/>
                  <a:pt x="82" y="133"/>
                  <a:pt x="91" y="124"/>
                </a:cubicBezTo>
                <a:cubicBezTo>
                  <a:pt x="117" y="97"/>
                  <a:pt x="117" y="97"/>
                  <a:pt x="117" y="97"/>
                </a:cubicBezTo>
                <a:cubicBezTo>
                  <a:pt x="125" y="90"/>
                  <a:pt x="126" y="78"/>
                  <a:pt x="121" y="69"/>
                </a:cubicBezTo>
                <a:cubicBezTo>
                  <a:pt x="127" y="64"/>
                  <a:pt x="127" y="64"/>
                  <a:pt x="127" y="64"/>
                </a:cubicBezTo>
                <a:cubicBezTo>
                  <a:pt x="133" y="58"/>
                  <a:pt x="133" y="48"/>
                  <a:pt x="127" y="42"/>
                </a:cubicBezTo>
                <a:cubicBezTo>
                  <a:pt x="121" y="36"/>
                  <a:pt x="111" y="36"/>
                  <a:pt x="105" y="42"/>
                </a:cubicBezTo>
                <a:close/>
                <a:moveTo>
                  <a:pt x="33" y="67"/>
                </a:moveTo>
                <a:cubicBezTo>
                  <a:pt x="29" y="71"/>
                  <a:pt x="22" y="71"/>
                  <a:pt x="18" y="67"/>
                </a:cubicBezTo>
                <a:cubicBezTo>
                  <a:pt x="14" y="63"/>
                  <a:pt x="14" y="56"/>
                  <a:pt x="18" y="52"/>
                </a:cubicBezTo>
                <a:cubicBezTo>
                  <a:pt x="22" y="48"/>
                  <a:pt x="29" y="48"/>
                  <a:pt x="33" y="52"/>
                </a:cubicBezTo>
                <a:cubicBezTo>
                  <a:pt x="37" y="56"/>
                  <a:pt x="37" y="63"/>
                  <a:pt x="33" y="67"/>
                </a:cubicBezTo>
                <a:close/>
                <a:moveTo>
                  <a:pt x="81" y="114"/>
                </a:moveTo>
                <a:cubicBezTo>
                  <a:pt x="77" y="119"/>
                  <a:pt x="70" y="119"/>
                  <a:pt x="66" y="114"/>
                </a:cubicBezTo>
                <a:cubicBezTo>
                  <a:pt x="62" y="110"/>
                  <a:pt x="62" y="104"/>
                  <a:pt x="66" y="100"/>
                </a:cubicBezTo>
                <a:cubicBezTo>
                  <a:pt x="70" y="96"/>
                  <a:pt x="77" y="96"/>
                  <a:pt x="81" y="100"/>
                </a:cubicBezTo>
                <a:cubicBezTo>
                  <a:pt x="85" y="104"/>
                  <a:pt x="85" y="110"/>
                  <a:pt x="81" y="114"/>
                </a:cubicBezTo>
                <a:close/>
              </a:path>
            </a:pathLst>
          </a:custGeom>
          <a:solidFill>
            <a:srgbClr val="FFFFFF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9</xdr:col>
      <xdr:colOff>676275</xdr:colOff>
      <xdr:row>16</xdr:row>
      <xdr:rowOff>147637</xdr:rowOff>
    </xdr:from>
    <xdr:to>
      <xdr:col>11</xdr:col>
      <xdr:colOff>389890</xdr:colOff>
      <xdr:row>19</xdr:row>
      <xdr:rowOff>23812</xdr:rowOff>
    </xdr:to>
    <xdr:sp macro="" textlink="">
      <xdr:nvSpPr>
        <xdr:cNvPr id="6" name="文本框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848475" y="3205162"/>
          <a:ext cx="1085215" cy="419100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solidFill>
                <a:schemeClr val="bg1"/>
              </a:solidFill>
              <a:latin typeface="微软雅黑" panose="020B0503020204020204" charset="-122"/>
              <a:ea typeface="微软雅黑" panose="020B0503020204020204" charset="-122"/>
            </a:rPr>
            <a:t>材料汇总</a:t>
          </a:r>
        </a:p>
      </xdr:txBody>
    </xdr:sp>
    <xdr:clientData/>
  </xdr:twoCellAnchor>
  <xdr:twoCellAnchor>
    <xdr:from>
      <xdr:col>10</xdr:col>
      <xdr:colOff>552450</xdr:colOff>
      <xdr:row>23</xdr:row>
      <xdr:rowOff>28575</xdr:rowOff>
    </xdr:from>
    <xdr:to>
      <xdr:col>11</xdr:col>
      <xdr:colOff>971550</xdr:colOff>
      <xdr:row>25</xdr:row>
      <xdr:rowOff>57150</xdr:rowOff>
    </xdr:to>
    <xdr:sp macro="" textlink="">
      <xdr:nvSpPr>
        <xdr:cNvPr id="7" name="文本框 2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410450" y="4352925"/>
          <a:ext cx="1104900" cy="390525"/>
        </a:xfrm>
        <a:prstGeom prst="rect">
          <a:avLst/>
        </a:prstGeom>
        <a:solidFill>
          <a:schemeClr val="accent5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latin typeface="微软雅黑" panose="020B0503020204020204" charset="-122"/>
              <a:ea typeface="微软雅黑" panose="020B0503020204020204" charset="-122"/>
            </a:rPr>
            <a:t>使用说明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0</xdr:row>
      <xdr:rowOff>142874</xdr:rowOff>
    </xdr:from>
    <xdr:to>
      <xdr:col>10</xdr:col>
      <xdr:colOff>260550</xdr:colOff>
      <xdr:row>1</xdr:row>
      <xdr:rowOff>155774</xdr:rowOff>
    </xdr:to>
    <xdr:sp macro="" textlink="">
      <xdr:nvSpPr>
        <xdr:cNvPr id="3" name="Freefor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83BBC4-6E51-4FEA-A059-D777611DC9E3}"/>
            </a:ext>
          </a:extLst>
        </xdr:cNvPr>
        <xdr:cNvSpPr>
          <a:spLocks/>
        </xdr:cNvSpPr>
      </xdr:nvSpPr>
      <xdr:spPr bwMode="auto">
        <a:xfrm>
          <a:off x="7324725" y="142874"/>
          <a:ext cx="432000" cy="432000"/>
        </a:xfrm>
        <a:custGeom>
          <a:avLst/>
          <a:gdLst>
            <a:gd name="T0" fmla="*/ 184 w 213"/>
            <a:gd name="T1" fmla="*/ 77 h 213"/>
            <a:gd name="T2" fmla="*/ 184 w 213"/>
            <a:gd name="T3" fmla="*/ 10 h 213"/>
            <a:gd name="T4" fmla="*/ 145 w 213"/>
            <a:gd name="T5" fmla="*/ 10 h 213"/>
            <a:gd name="T6" fmla="*/ 145 w 213"/>
            <a:gd name="T7" fmla="*/ 39 h 213"/>
            <a:gd name="T8" fmla="*/ 106 w 213"/>
            <a:gd name="T9" fmla="*/ 0 h 213"/>
            <a:gd name="T10" fmla="*/ 0 w 213"/>
            <a:gd name="T11" fmla="*/ 106 h 213"/>
            <a:gd name="T12" fmla="*/ 19 w 213"/>
            <a:gd name="T13" fmla="*/ 106 h 213"/>
            <a:gd name="T14" fmla="*/ 19 w 213"/>
            <a:gd name="T15" fmla="*/ 213 h 213"/>
            <a:gd name="T16" fmla="*/ 77 w 213"/>
            <a:gd name="T17" fmla="*/ 213 h 213"/>
            <a:gd name="T18" fmla="*/ 77 w 213"/>
            <a:gd name="T19" fmla="*/ 126 h 213"/>
            <a:gd name="T20" fmla="*/ 135 w 213"/>
            <a:gd name="T21" fmla="*/ 126 h 213"/>
            <a:gd name="T22" fmla="*/ 135 w 213"/>
            <a:gd name="T23" fmla="*/ 213 h 213"/>
            <a:gd name="T24" fmla="*/ 193 w 213"/>
            <a:gd name="T25" fmla="*/ 213 h 213"/>
            <a:gd name="T26" fmla="*/ 193 w 213"/>
            <a:gd name="T27" fmla="*/ 106 h 213"/>
            <a:gd name="T28" fmla="*/ 213 w 213"/>
            <a:gd name="T29" fmla="*/ 106 h 213"/>
            <a:gd name="T30" fmla="*/ 184 w 213"/>
            <a:gd name="T31" fmla="*/ 77 h 21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213" h="213">
              <a:moveTo>
                <a:pt x="184" y="77"/>
              </a:moveTo>
              <a:lnTo>
                <a:pt x="184" y="10"/>
              </a:lnTo>
              <a:lnTo>
                <a:pt x="145" y="10"/>
              </a:lnTo>
              <a:lnTo>
                <a:pt x="145" y="39"/>
              </a:lnTo>
              <a:lnTo>
                <a:pt x="106" y="0"/>
              </a:lnTo>
              <a:lnTo>
                <a:pt x="0" y="106"/>
              </a:lnTo>
              <a:lnTo>
                <a:pt x="19" y="106"/>
              </a:lnTo>
              <a:lnTo>
                <a:pt x="19" y="213"/>
              </a:lnTo>
              <a:lnTo>
                <a:pt x="77" y="213"/>
              </a:lnTo>
              <a:lnTo>
                <a:pt x="77" y="126"/>
              </a:lnTo>
              <a:lnTo>
                <a:pt x="135" y="126"/>
              </a:lnTo>
              <a:lnTo>
                <a:pt x="135" y="213"/>
              </a:lnTo>
              <a:lnTo>
                <a:pt x="193" y="213"/>
              </a:lnTo>
              <a:lnTo>
                <a:pt x="193" y="106"/>
              </a:lnTo>
              <a:lnTo>
                <a:pt x="213" y="106"/>
              </a:lnTo>
              <a:lnTo>
                <a:pt x="184" y="77"/>
              </a:lnTo>
              <a:close/>
            </a:path>
          </a:pathLst>
        </a:custGeom>
        <a:solidFill>
          <a:srgbClr val="33CCCC"/>
        </a:solidFill>
        <a:ln/>
        <a:extLst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0</xdr:row>
      <xdr:rowOff>152400</xdr:rowOff>
    </xdr:from>
    <xdr:to>
      <xdr:col>10</xdr:col>
      <xdr:colOff>270075</xdr:colOff>
      <xdr:row>1</xdr:row>
      <xdr:rowOff>203400</xdr:rowOff>
    </xdr:to>
    <xdr:sp macro="" textlink="">
      <xdr:nvSpPr>
        <xdr:cNvPr id="4" name="Freefor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41D149-BF57-46C3-87C5-2C058CD8BE3F}"/>
            </a:ext>
          </a:extLst>
        </xdr:cNvPr>
        <xdr:cNvSpPr>
          <a:spLocks/>
        </xdr:cNvSpPr>
      </xdr:nvSpPr>
      <xdr:spPr bwMode="auto">
        <a:xfrm>
          <a:off x="7315200" y="152400"/>
          <a:ext cx="432000" cy="432000"/>
        </a:xfrm>
        <a:custGeom>
          <a:avLst/>
          <a:gdLst>
            <a:gd name="T0" fmla="*/ 184 w 213"/>
            <a:gd name="T1" fmla="*/ 77 h 213"/>
            <a:gd name="T2" fmla="*/ 184 w 213"/>
            <a:gd name="T3" fmla="*/ 10 h 213"/>
            <a:gd name="T4" fmla="*/ 145 w 213"/>
            <a:gd name="T5" fmla="*/ 10 h 213"/>
            <a:gd name="T6" fmla="*/ 145 w 213"/>
            <a:gd name="T7" fmla="*/ 39 h 213"/>
            <a:gd name="T8" fmla="*/ 106 w 213"/>
            <a:gd name="T9" fmla="*/ 0 h 213"/>
            <a:gd name="T10" fmla="*/ 0 w 213"/>
            <a:gd name="T11" fmla="*/ 106 h 213"/>
            <a:gd name="T12" fmla="*/ 19 w 213"/>
            <a:gd name="T13" fmla="*/ 106 h 213"/>
            <a:gd name="T14" fmla="*/ 19 w 213"/>
            <a:gd name="T15" fmla="*/ 213 h 213"/>
            <a:gd name="T16" fmla="*/ 77 w 213"/>
            <a:gd name="T17" fmla="*/ 213 h 213"/>
            <a:gd name="T18" fmla="*/ 77 w 213"/>
            <a:gd name="T19" fmla="*/ 126 h 213"/>
            <a:gd name="T20" fmla="*/ 135 w 213"/>
            <a:gd name="T21" fmla="*/ 126 h 213"/>
            <a:gd name="T22" fmla="*/ 135 w 213"/>
            <a:gd name="T23" fmla="*/ 213 h 213"/>
            <a:gd name="T24" fmla="*/ 193 w 213"/>
            <a:gd name="T25" fmla="*/ 213 h 213"/>
            <a:gd name="T26" fmla="*/ 193 w 213"/>
            <a:gd name="T27" fmla="*/ 106 h 213"/>
            <a:gd name="T28" fmla="*/ 213 w 213"/>
            <a:gd name="T29" fmla="*/ 106 h 213"/>
            <a:gd name="T30" fmla="*/ 184 w 213"/>
            <a:gd name="T31" fmla="*/ 77 h 21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213" h="213">
              <a:moveTo>
                <a:pt x="184" y="77"/>
              </a:moveTo>
              <a:lnTo>
                <a:pt x="184" y="10"/>
              </a:lnTo>
              <a:lnTo>
                <a:pt x="145" y="10"/>
              </a:lnTo>
              <a:lnTo>
                <a:pt x="145" y="39"/>
              </a:lnTo>
              <a:lnTo>
                <a:pt x="106" y="0"/>
              </a:lnTo>
              <a:lnTo>
                <a:pt x="0" y="106"/>
              </a:lnTo>
              <a:lnTo>
                <a:pt x="19" y="106"/>
              </a:lnTo>
              <a:lnTo>
                <a:pt x="19" y="213"/>
              </a:lnTo>
              <a:lnTo>
                <a:pt x="77" y="213"/>
              </a:lnTo>
              <a:lnTo>
                <a:pt x="77" y="126"/>
              </a:lnTo>
              <a:lnTo>
                <a:pt x="135" y="126"/>
              </a:lnTo>
              <a:lnTo>
                <a:pt x="135" y="213"/>
              </a:lnTo>
              <a:lnTo>
                <a:pt x="193" y="213"/>
              </a:lnTo>
              <a:lnTo>
                <a:pt x="193" y="106"/>
              </a:lnTo>
              <a:lnTo>
                <a:pt x="213" y="106"/>
              </a:lnTo>
              <a:lnTo>
                <a:pt x="184" y="77"/>
              </a:lnTo>
              <a:close/>
            </a:path>
          </a:pathLst>
        </a:custGeom>
        <a:solidFill>
          <a:srgbClr val="33CCCC"/>
        </a:solidFill>
        <a:ln/>
        <a:extLst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142875</xdr:colOff>
      <xdr:row>0</xdr:row>
      <xdr:rowOff>133350</xdr:rowOff>
    </xdr:from>
    <xdr:to>
      <xdr:col>11</xdr:col>
      <xdr:colOff>174825</xdr:colOff>
      <xdr:row>1</xdr:row>
      <xdr:rowOff>203400</xdr:rowOff>
    </xdr:to>
    <xdr:sp macro="" textlink="">
      <xdr:nvSpPr>
        <xdr:cNvPr id="3" name="Freefor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8BF767-50BA-4618-AEB5-EED4F53F73BB}"/>
            </a:ext>
          </a:extLst>
        </xdr:cNvPr>
        <xdr:cNvSpPr>
          <a:spLocks/>
        </xdr:cNvSpPr>
      </xdr:nvSpPr>
      <xdr:spPr bwMode="auto">
        <a:xfrm>
          <a:off x="8239125" y="133350"/>
          <a:ext cx="432000" cy="432000"/>
        </a:xfrm>
        <a:custGeom>
          <a:avLst/>
          <a:gdLst>
            <a:gd name="T0" fmla="*/ 184 w 213"/>
            <a:gd name="T1" fmla="*/ 77 h 213"/>
            <a:gd name="T2" fmla="*/ 184 w 213"/>
            <a:gd name="T3" fmla="*/ 10 h 213"/>
            <a:gd name="T4" fmla="*/ 145 w 213"/>
            <a:gd name="T5" fmla="*/ 10 h 213"/>
            <a:gd name="T6" fmla="*/ 145 w 213"/>
            <a:gd name="T7" fmla="*/ 39 h 213"/>
            <a:gd name="T8" fmla="*/ 106 w 213"/>
            <a:gd name="T9" fmla="*/ 0 h 213"/>
            <a:gd name="T10" fmla="*/ 0 w 213"/>
            <a:gd name="T11" fmla="*/ 106 h 213"/>
            <a:gd name="T12" fmla="*/ 19 w 213"/>
            <a:gd name="T13" fmla="*/ 106 h 213"/>
            <a:gd name="T14" fmla="*/ 19 w 213"/>
            <a:gd name="T15" fmla="*/ 213 h 213"/>
            <a:gd name="T16" fmla="*/ 77 w 213"/>
            <a:gd name="T17" fmla="*/ 213 h 213"/>
            <a:gd name="T18" fmla="*/ 77 w 213"/>
            <a:gd name="T19" fmla="*/ 126 h 213"/>
            <a:gd name="T20" fmla="*/ 135 w 213"/>
            <a:gd name="T21" fmla="*/ 126 h 213"/>
            <a:gd name="T22" fmla="*/ 135 w 213"/>
            <a:gd name="T23" fmla="*/ 213 h 213"/>
            <a:gd name="T24" fmla="*/ 193 w 213"/>
            <a:gd name="T25" fmla="*/ 213 h 213"/>
            <a:gd name="T26" fmla="*/ 193 w 213"/>
            <a:gd name="T27" fmla="*/ 106 h 213"/>
            <a:gd name="T28" fmla="*/ 213 w 213"/>
            <a:gd name="T29" fmla="*/ 106 h 213"/>
            <a:gd name="T30" fmla="*/ 184 w 213"/>
            <a:gd name="T31" fmla="*/ 77 h 21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213" h="213">
              <a:moveTo>
                <a:pt x="184" y="77"/>
              </a:moveTo>
              <a:lnTo>
                <a:pt x="184" y="10"/>
              </a:lnTo>
              <a:lnTo>
                <a:pt x="145" y="10"/>
              </a:lnTo>
              <a:lnTo>
                <a:pt x="145" y="39"/>
              </a:lnTo>
              <a:lnTo>
                <a:pt x="106" y="0"/>
              </a:lnTo>
              <a:lnTo>
                <a:pt x="0" y="106"/>
              </a:lnTo>
              <a:lnTo>
                <a:pt x="19" y="106"/>
              </a:lnTo>
              <a:lnTo>
                <a:pt x="19" y="213"/>
              </a:lnTo>
              <a:lnTo>
                <a:pt x="77" y="213"/>
              </a:lnTo>
              <a:lnTo>
                <a:pt x="77" y="126"/>
              </a:lnTo>
              <a:lnTo>
                <a:pt x="135" y="126"/>
              </a:lnTo>
              <a:lnTo>
                <a:pt x="135" y="213"/>
              </a:lnTo>
              <a:lnTo>
                <a:pt x="193" y="213"/>
              </a:lnTo>
              <a:lnTo>
                <a:pt x="193" y="106"/>
              </a:lnTo>
              <a:lnTo>
                <a:pt x="213" y="106"/>
              </a:lnTo>
              <a:lnTo>
                <a:pt x="184" y="77"/>
              </a:lnTo>
              <a:close/>
            </a:path>
          </a:pathLst>
        </a:custGeom>
        <a:solidFill>
          <a:srgbClr val="33CCCC"/>
        </a:solidFill>
        <a:ln/>
        <a:extLst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190500</xdr:colOff>
      <xdr:row>0</xdr:row>
      <xdr:rowOff>123825</xdr:rowOff>
    </xdr:from>
    <xdr:to>
      <xdr:col>11</xdr:col>
      <xdr:colOff>127200</xdr:colOff>
      <xdr:row>1</xdr:row>
      <xdr:rowOff>174825</xdr:rowOff>
    </xdr:to>
    <xdr:sp macro="" textlink="">
      <xdr:nvSpPr>
        <xdr:cNvPr id="3" name="Freefor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71DA6C-E97C-4F81-A5D9-13FFD23DF288}"/>
            </a:ext>
          </a:extLst>
        </xdr:cNvPr>
        <xdr:cNvSpPr>
          <a:spLocks/>
        </xdr:cNvSpPr>
      </xdr:nvSpPr>
      <xdr:spPr bwMode="auto">
        <a:xfrm>
          <a:off x="8286750" y="123825"/>
          <a:ext cx="432000" cy="432000"/>
        </a:xfrm>
        <a:custGeom>
          <a:avLst/>
          <a:gdLst>
            <a:gd name="T0" fmla="*/ 184 w 213"/>
            <a:gd name="T1" fmla="*/ 77 h 213"/>
            <a:gd name="T2" fmla="*/ 184 w 213"/>
            <a:gd name="T3" fmla="*/ 10 h 213"/>
            <a:gd name="T4" fmla="*/ 145 w 213"/>
            <a:gd name="T5" fmla="*/ 10 h 213"/>
            <a:gd name="T6" fmla="*/ 145 w 213"/>
            <a:gd name="T7" fmla="*/ 39 h 213"/>
            <a:gd name="T8" fmla="*/ 106 w 213"/>
            <a:gd name="T9" fmla="*/ 0 h 213"/>
            <a:gd name="T10" fmla="*/ 0 w 213"/>
            <a:gd name="T11" fmla="*/ 106 h 213"/>
            <a:gd name="T12" fmla="*/ 19 w 213"/>
            <a:gd name="T13" fmla="*/ 106 h 213"/>
            <a:gd name="T14" fmla="*/ 19 w 213"/>
            <a:gd name="T15" fmla="*/ 213 h 213"/>
            <a:gd name="T16" fmla="*/ 77 w 213"/>
            <a:gd name="T17" fmla="*/ 213 h 213"/>
            <a:gd name="T18" fmla="*/ 77 w 213"/>
            <a:gd name="T19" fmla="*/ 126 h 213"/>
            <a:gd name="T20" fmla="*/ 135 w 213"/>
            <a:gd name="T21" fmla="*/ 126 h 213"/>
            <a:gd name="T22" fmla="*/ 135 w 213"/>
            <a:gd name="T23" fmla="*/ 213 h 213"/>
            <a:gd name="T24" fmla="*/ 193 w 213"/>
            <a:gd name="T25" fmla="*/ 213 h 213"/>
            <a:gd name="T26" fmla="*/ 193 w 213"/>
            <a:gd name="T27" fmla="*/ 106 h 213"/>
            <a:gd name="T28" fmla="*/ 213 w 213"/>
            <a:gd name="T29" fmla="*/ 106 h 213"/>
            <a:gd name="T30" fmla="*/ 184 w 213"/>
            <a:gd name="T31" fmla="*/ 77 h 21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213" h="213">
              <a:moveTo>
                <a:pt x="184" y="77"/>
              </a:moveTo>
              <a:lnTo>
                <a:pt x="184" y="10"/>
              </a:lnTo>
              <a:lnTo>
                <a:pt x="145" y="10"/>
              </a:lnTo>
              <a:lnTo>
                <a:pt x="145" y="39"/>
              </a:lnTo>
              <a:lnTo>
                <a:pt x="106" y="0"/>
              </a:lnTo>
              <a:lnTo>
                <a:pt x="0" y="106"/>
              </a:lnTo>
              <a:lnTo>
                <a:pt x="19" y="106"/>
              </a:lnTo>
              <a:lnTo>
                <a:pt x="19" y="213"/>
              </a:lnTo>
              <a:lnTo>
                <a:pt x="77" y="213"/>
              </a:lnTo>
              <a:lnTo>
                <a:pt x="77" y="126"/>
              </a:lnTo>
              <a:lnTo>
                <a:pt x="135" y="126"/>
              </a:lnTo>
              <a:lnTo>
                <a:pt x="135" y="213"/>
              </a:lnTo>
              <a:lnTo>
                <a:pt x="193" y="213"/>
              </a:lnTo>
              <a:lnTo>
                <a:pt x="193" y="106"/>
              </a:lnTo>
              <a:lnTo>
                <a:pt x="213" y="106"/>
              </a:lnTo>
              <a:lnTo>
                <a:pt x="184" y="77"/>
              </a:lnTo>
              <a:close/>
            </a:path>
          </a:pathLst>
        </a:custGeom>
        <a:solidFill>
          <a:srgbClr val="33CCCC"/>
        </a:solidFill>
        <a:ln/>
        <a:extLst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228600</xdr:colOff>
      <xdr:row>0</xdr:row>
      <xdr:rowOff>142875</xdr:rowOff>
    </xdr:from>
    <xdr:to>
      <xdr:col>15</xdr:col>
      <xdr:colOff>403425</xdr:colOff>
      <xdr:row>1</xdr:row>
      <xdr:rowOff>184350</xdr:rowOff>
    </xdr:to>
    <xdr:sp macro="" textlink="">
      <xdr:nvSpPr>
        <xdr:cNvPr id="3" name="Freefor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871307-0B12-4DD7-9038-D227EA440331}"/>
            </a:ext>
          </a:extLst>
        </xdr:cNvPr>
        <xdr:cNvSpPr>
          <a:spLocks/>
        </xdr:cNvSpPr>
      </xdr:nvSpPr>
      <xdr:spPr bwMode="auto">
        <a:xfrm>
          <a:off x="9505950" y="142875"/>
          <a:ext cx="432000" cy="432000"/>
        </a:xfrm>
        <a:custGeom>
          <a:avLst/>
          <a:gdLst>
            <a:gd name="T0" fmla="*/ 184 w 213"/>
            <a:gd name="T1" fmla="*/ 77 h 213"/>
            <a:gd name="T2" fmla="*/ 184 w 213"/>
            <a:gd name="T3" fmla="*/ 10 h 213"/>
            <a:gd name="T4" fmla="*/ 145 w 213"/>
            <a:gd name="T5" fmla="*/ 10 h 213"/>
            <a:gd name="T6" fmla="*/ 145 w 213"/>
            <a:gd name="T7" fmla="*/ 39 h 213"/>
            <a:gd name="T8" fmla="*/ 106 w 213"/>
            <a:gd name="T9" fmla="*/ 0 h 213"/>
            <a:gd name="T10" fmla="*/ 0 w 213"/>
            <a:gd name="T11" fmla="*/ 106 h 213"/>
            <a:gd name="T12" fmla="*/ 19 w 213"/>
            <a:gd name="T13" fmla="*/ 106 h 213"/>
            <a:gd name="T14" fmla="*/ 19 w 213"/>
            <a:gd name="T15" fmla="*/ 213 h 213"/>
            <a:gd name="T16" fmla="*/ 77 w 213"/>
            <a:gd name="T17" fmla="*/ 213 h 213"/>
            <a:gd name="T18" fmla="*/ 77 w 213"/>
            <a:gd name="T19" fmla="*/ 126 h 213"/>
            <a:gd name="T20" fmla="*/ 135 w 213"/>
            <a:gd name="T21" fmla="*/ 126 h 213"/>
            <a:gd name="T22" fmla="*/ 135 w 213"/>
            <a:gd name="T23" fmla="*/ 213 h 213"/>
            <a:gd name="T24" fmla="*/ 193 w 213"/>
            <a:gd name="T25" fmla="*/ 213 h 213"/>
            <a:gd name="T26" fmla="*/ 193 w 213"/>
            <a:gd name="T27" fmla="*/ 106 h 213"/>
            <a:gd name="T28" fmla="*/ 213 w 213"/>
            <a:gd name="T29" fmla="*/ 106 h 213"/>
            <a:gd name="T30" fmla="*/ 184 w 213"/>
            <a:gd name="T31" fmla="*/ 77 h 21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213" h="213">
              <a:moveTo>
                <a:pt x="184" y="77"/>
              </a:moveTo>
              <a:lnTo>
                <a:pt x="184" y="10"/>
              </a:lnTo>
              <a:lnTo>
                <a:pt x="145" y="10"/>
              </a:lnTo>
              <a:lnTo>
                <a:pt x="145" y="39"/>
              </a:lnTo>
              <a:lnTo>
                <a:pt x="106" y="0"/>
              </a:lnTo>
              <a:lnTo>
                <a:pt x="0" y="106"/>
              </a:lnTo>
              <a:lnTo>
                <a:pt x="19" y="106"/>
              </a:lnTo>
              <a:lnTo>
                <a:pt x="19" y="213"/>
              </a:lnTo>
              <a:lnTo>
                <a:pt x="77" y="213"/>
              </a:lnTo>
              <a:lnTo>
                <a:pt x="77" y="126"/>
              </a:lnTo>
              <a:lnTo>
                <a:pt x="135" y="126"/>
              </a:lnTo>
              <a:lnTo>
                <a:pt x="135" y="213"/>
              </a:lnTo>
              <a:lnTo>
                <a:pt x="193" y="213"/>
              </a:lnTo>
              <a:lnTo>
                <a:pt x="193" y="106"/>
              </a:lnTo>
              <a:lnTo>
                <a:pt x="213" y="106"/>
              </a:lnTo>
              <a:lnTo>
                <a:pt x="184" y="77"/>
              </a:lnTo>
              <a:close/>
            </a:path>
          </a:pathLst>
        </a:custGeom>
        <a:solidFill>
          <a:srgbClr val="33CCCC"/>
        </a:solidFill>
        <a:ln/>
        <a:extLst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0</xdr:row>
      <xdr:rowOff>76200</xdr:rowOff>
    </xdr:from>
    <xdr:to>
      <xdr:col>9</xdr:col>
      <xdr:colOff>574875</xdr:colOff>
      <xdr:row>1</xdr:row>
      <xdr:rowOff>155775</xdr:rowOff>
    </xdr:to>
    <xdr:sp macro="" textlink="">
      <xdr:nvSpPr>
        <xdr:cNvPr id="3" name="Freefor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2486F6-30EE-434E-8E95-1ECF37B19C8F}"/>
            </a:ext>
          </a:extLst>
        </xdr:cNvPr>
        <xdr:cNvSpPr>
          <a:spLocks/>
        </xdr:cNvSpPr>
      </xdr:nvSpPr>
      <xdr:spPr bwMode="auto">
        <a:xfrm>
          <a:off x="6315075" y="76200"/>
          <a:ext cx="432000" cy="432000"/>
        </a:xfrm>
        <a:custGeom>
          <a:avLst/>
          <a:gdLst>
            <a:gd name="T0" fmla="*/ 184 w 213"/>
            <a:gd name="T1" fmla="*/ 77 h 213"/>
            <a:gd name="T2" fmla="*/ 184 w 213"/>
            <a:gd name="T3" fmla="*/ 10 h 213"/>
            <a:gd name="T4" fmla="*/ 145 w 213"/>
            <a:gd name="T5" fmla="*/ 10 h 213"/>
            <a:gd name="T6" fmla="*/ 145 w 213"/>
            <a:gd name="T7" fmla="*/ 39 h 213"/>
            <a:gd name="T8" fmla="*/ 106 w 213"/>
            <a:gd name="T9" fmla="*/ 0 h 213"/>
            <a:gd name="T10" fmla="*/ 0 w 213"/>
            <a:gd name="T11" fmla="*/ 106 h 213"/>
            <a:gd name="T12" fmla="*/ 19 w 213"/>
            <a:gd name="T13" fmla="*/ 106 h 213"/>
            <a:gd name="T14" fmla="*/ 19 w 213"/>
            <a:gd name="T15" fmla="*/ 213 h 213"/>
            <a:gd name="T16" fmla="*/ 77 w 213"/>
            <a:gd name="T17" fmla="*/ 213 h 213"/>
            <a:gd name="T18" fmla="*/ 77 w 213"/>
            <a:gd name="T19" fmla="*/ 126 h 213"/>
            <a:gd name="T20" fmla="*/ 135 w 213"/>
            <a:gd name="T21" fmla="*/ 126 h 213"/>
            <a:gd name="T22" fmla="*/ 135 w 213"/>
            <a:gd name="T23" fmla="*/ 213 h 213"/>
            <a:gd name="T24" fmla="*/ 193 w 213"/>
            <a:gd name="T25" fmla="*/ 213 h 213"/>
            <a:gd name="T26" fmla="*/ 193 w 213"/>
            <a:gd name="T27" fmla="*/ 106 h 213"/>
            <a:gd name="T28" fmla="*/ 213 w 213"/>
            <a:gd name="T29" fmla="*/ 106 h 213"/>
            <a:gd name="T30" fmla="*/ 184 w 213"/>
            <a:gd name="T31" fmla="*/ 77 h 21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213" h="213">
              <a:moveTo>
                <a:pt x="184" y="77"/>
              </a:moveTo>
              <a:lnTo>
                <a:pt x="184" y="10"/>
              </a:lnTo>
              <a:lnTo>
                <a:pt x="145" y="10"/>
              </a:lnTo>
              <a:lnTo>
                <a:pt x="145" y="39"/>
              </a:lnTo>
              <a:lnTo>
                <a:pt x="106" y="0"/>
              </a:lnTo>
              <a:lnTo>
                <a:pt x="0" y="106"/>
              </a:lnTo>
              <a:lnTo>
                <a:pt x="19" y="106"/>
              </a:lnTo>
              <a:lnTo>
                <a:pt x="19" y="213"/>
              </a:lnTo>
              <a:lnTo>
                <a:pt x="77" y="213"/>
              </a:lnTo>
              <a:lnTo>
                <a:pt x="77" y="126"/>
              </a:lnTo>
              <a:lnTo>
                <a:pt x="135" y="126"/>
              </a:lnTo>
              <a:lnTo>
                <a:pt x="135" y="213"/>
              </a:lnTo>
              <a:lnTo>
                <a:pt x="193" y="213"/>
              </a:lnTo>
              <a:lnTo>
                <a:pt x="193" y="106"/>
              </a:lnTo>
              <a:lnTo>
                <a:pt x="213" y="106"/>
              </a:lnTo>
              <a:lnTo>
                <a:pt x="184" y="77"/>
              </a:lnTo>
              <a:close/>
            </a:path>
          </a:pathLst>
        </a:custGeom>
        <a:solidFill>
          <a:srgbClr val="33CCCC"/>
        </a:solidFill>
        <a:ln/>
        <a:extLst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紫罗兰色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zoomScaleNormal="100" workbookViewId="0">
      <selection sqref="A1:L7"/>
    </sheetView>
  </sheetViews>
  <sheetFormatPr defaultColWidth="0" defaultRowHeight="14.25" zeroHeight="1"/>
  <cols>
    <col min="1" max="11" width="9" customWidth="1"/>
    <col min="12" max="12" width="16.875" customWidth="1"/>
    <col min="13" max="15" width="0" hidden="1" customWidth="1"/>
    <col min="16" max="16384" width="9" hidden="1"/>
  </cols>
  <sheetData>
    <row r="1" spans="1:1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5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</row>
    <row r="4" spans="1:1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</row>
    <row r="5" spans="1:15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</row>
    <row r="6" spans="1:15">
      <c r="A6" s="126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</row>
    <row r="7" spans="1:15" ht="27" customHeight="1">
      <c r="A7" s="126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O7" s="100"/>
    </row>
    <row r="8" spans="1:15">
      <c r="A8" s="127"/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</row>
    <row r="9" spans="1:15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</row>
    <row r="10" spans="1:1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</row>
    <row r="11" spans="1:15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</row>
    <row r="12" spans="1:15">
      <c r="A12" s="127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</row>
    <row r="13" spans="1:15">
      <c r="A13" s="127"/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</row>
    <row r="14" spans="1:15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</row>
    <row r="15" spans="1:15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</row>
    <row r="16" spans="1:15">
      <c r="A16" s="127"/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</row>
    <row r="17" spans="1:12">
      <c r="A17" s="127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</row>
    <row r="18" spans="1:12">
      <c r="A18" s="127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</row>
    <row r="19" spans="1:12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</row>
    <row r="20" spans="1:12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</row>
    <row r="21" spans="1:12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</row>
    <row r="22" spans="1:12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</row>
    <row r="23" spans="1:12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</row>
    <row r="24" spans="1:12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</row>
    <row r="25" spans="1:12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</row>
    <row r="26" spans="1:12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</row>
    <row r="27" spans="1:12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</row>
    <row r="28" spans="1:12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</row>
  </sheetData>
  <mergeCells count="3">
    <mergeCell ref="A1:L7"/>
    <mergeCell ref="A8:L21"/>
    <mergeCell ref="A22:L28"/>
  </mergeCells>
  <phoneticPr fontId="22" type="noConversion"/>
  <pageMargins left="0.75" right="0.75" top="1" bottom="1" header="0.50972222222222197" footer="0.50972222222222197"/>
  <pageSetup paperSize="9" scale="6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showGridLines="0" showZeros="0" zoomScaleNormal="100" workbookViewId="0"/>
  </sheetViews>
  <sheetFormatPr defaultColWidth="9" defaultRowHeight="14.25"/>
  <cols>
    <col min="1" max="1" width="9" style="80"/>
    <col min="2" max="3" width="10.625" style="80" customWidth="1"/>
    <col min="4" max="4" width="10.625" style="81" customWidth="1"/>
    <col min="5" max="5" width="10.625" style="80" customWidth="1"/>
    <col min="6" max="6" width="10.625" style="82" customWidth="1"/>
    <col min="7" max="7" width="10.625" style="83" customWidth="1"/>
    <col min="8" max="9" width="10.625" style="82" customWidth="1"/>
    <col min="10" max="11" width="4.375" style="80" customWidth="1"/>
    <col min="12" max="16384" width="9" style="80"/>
  </cols>
  <sheetData>
    <row r="1" spans="2:13" s="78" customFormat="1" ht="33" customHeight="1">
      <c r="B1" s="129" t="s">
        <v>1</v>
      </c>
      <c r="C1" s="129"/>
      <c r="D1" s="129"/>
      <c r="E1" s="129"/>
      <c r="F1" s="129"/>
      <c r="G1" s="130"/>
      <c r="H1" s="129"/>
      <c r="I1" s="129"/>
    </row>
    <row r="2" spans="2:13" s="79" customFormat="1" ht="18" customHeight="1">
      <c r="B2" s="84" t="s">
        <v>2</v>
      </c>
      <c r="C2" s="79" t="s">
        <v>3</v>
      </c>
      <c r="D2" s="85" t="s">
        <v>4</v>
      </c>
      <c r="F2" s="84" t="s">
        <v>5</v>
      </c>
      <c r="G2" s="86">
        <v>42845</v>
      </c>
      <c r="H2" s="84" t="s">
        <v>6</v>
      </c>
      <c r="I2" s="84">
        <v>1</v>
      </c>
    </row>
    <row r="3" spans="2:13" ht="24" customHeight="1">
      <c r="B3" s="119" t="s">
        <v>7</v>
      </c>
      <c r="C3" s="119" t="s">
        <v>8</v>
      </c>
      <c r="D3" s="123" t="s">
        <v>9</v>
      </c>
      <c r="E3" s="119" t="s">
        <v>10</v>
      </c>
      <c r="F3" s="119" t="s">
        <v>11</v>
      </c>
      <c r="G3" s="124" t="s">
        <v>12</v>
      </c>
      <c r="H3" s="124" t="s">
        <v>13</v>
      </c>
      <c r="I3" s="119" t="s">
        <v>14</v>
      </c>
      <c r="J3" s="97"/>
      <c r="K3" s="97"/>
    </row>
    <row r="4" spans="2:13" ht="20.100000000000001" customHeight="1">
      <c r="B4" s="87">
        <v>1</v>
      </c>
      <c r="C4" s="88">
        <v>1001</v>
      </c>
      <c r="D4" s="27" t="s">
        <v>15</v>
      </c>
      <c r="E4" s="22" t="s">
        <v>16</v>
      </c>
      <c r="F4" s="88">
        <v>100</v>
      </c>
      <c r="G4" s="89">
        <v>20</v>
      </c>
      <c r="H4" s="90">
        <f>F4*G4</f>
        <v>2000</v>
      </c>
      <c r="I4" s="98" t="s">
        <v>17</v>
      </c>
      <c r="J4" s="97"/>
      <c r="K4" s="97"/>
      <c r="M4" s="80">
        <v>0</v>
      </c>
    </row>
    <row r="5" spans="2:13" ht="20.100000000000001" customHeight="1">
      <c r="B5" s="87">
        <v>2</v>
      </c>
      <c r="C5" s="88">
        <v>1002</v>
      </c>
      <c r="D5" s="27" t="s">
        <v>18</v>
      </c>
      <c r="E5" s="22" t="s">
        <v>16</v>
      </c>
      <c r="F5" s="88">
        <v>40</v>
      </c>
      <c r="G5" s="89">
        <v>10</v>
      </c>
      <c r="H5" s="90">
        <f>F5*G5</f>
        <v>400</v>
      </c>
      <c r="I5" s="98" t="s">
        <v>19</v>
      </c>
      <c r="J5" s="97"/>
      <c r="K5" s="97"/>
    </row>
    <row r="6" spans="2:13" ht="20.100000000000001" customHeight="1">
      <c r="B6" s="87">
        <v>3</v>
      </c>
      <c r="C6" s="88"/>
      <c r="D6" s="27"/>
      <c r="E6" s="22"/>
      <c r="F6" s="88"/>
      <c r="G6" s="89"/>
      <c r="H6" s="90"/>
      <c r="I6" s="98"/>
      <c r="J6" s="97"/>
      <c r="K6" s="97"/>
    </row>
    <row r="7" spans="2:13" ht="20.100000000000001" customHeight="1">
      <c r="B7" s="87">
        <v>4</v>
      </c>
      <c r="C7" s="88"/>
      <c r="D7" s="27"/>
      <c r="E7" s="22"/>
      <c r="F7" s="88"/>
      <c r="G7" s="89"/>
      <c r="H7" s="90"/>
      <c r="I7" s="98"/>
      <c r="J7" s="97"/>
      <c r="K7" s="97"/>
    </row>
    <row r="8" spans="2:13" ht="20.100000000000001" customHeight="1">
      <c r="B8" s="87">
        <v>5</v>
      </c>
      <c r="C8" s="88"/>
      <c r="D8" s="27"/>
      <c r="E8" s="22"/>
      <c r="F8" s="88"/>
      <c r="G8" s="89"/>
      <c r="H8" s="90"/>
      <c r="I8" s="98"/>
      <c r="J8" s="97"/>
      <c r="K8" s="97"/>
    </row>
    <row r="9" spans="2:13" ht="20.100000000000001" customHeight="1">
      <c r="B9" s="87">
        <v>6</v>
      </c>
      <c r="C9" s="88"/>
      <c r="D9" s="27"/>
      <c r="E9" s="22"/>
      <c r="F9" s="88"/>
      <c r="G9" s="89"/>
      <c r="H9" s="90"/>
      <c r="I9" s="98"/>
      <c r="J9" s="97"/>
      <c r="K9" s="97"/>
    </row>
    <row r="10" spans="2:13" ht="20.100000000000001" customHeight="1">
      <c r="B10" s="87">
        <v>7</v>
      </c>
      <c r="C10" s="88"/>
      <c r="D10" s="27"/>
      <c r="E10" s="22"/>
      <c r="F10" s="88"/>
      <c r="G10" s="89"/>
      <c r="H10" s="90"/>
      <c r="I10" s="98"/>
      <c r="J10" s="97"/>
      <c r="K10" s="97"/>
    </row>
    <row r="11" spans="2:13" ht="20.100000000000001" customHeight="1">
      <c r="B11" s="87">
        <v>8</v>
      </c>
      <c r="C11" s="88"/>
      <c r="D11" s="27"/>
      <c r="E11" s="22"/>
      <c r="F11" s="88"/>
      <c r="G11" s="89"/>
      <c r="H11" s="90"/>
      <c r="I11" s="98"/>
      <c r="J11" s="97"/>
      <c r="K11" s="97"/>
    </row>
    <row r="12" spans="2:13" ht="20.100000000000001" customHeight="1">
      <c r="B12" s="87">
        <v>9</v>
      </c>
      <c r="C12" s="46"/>
      <c r="D12" s="27"/>
      <c r="E12" s="22"/>
      <c r="F12" s="91">
        <v>0</v>
      </c>
      <c r="G12" s="89">
        <v>0</v>
      </c>
      <c r="H12" s="90">
        <f t="shared" ref="H12:H17" si="0">F12*G12</f>
        <v>0</v>
      </c>
      <c r="I12" s="98"/>
      <c r="J12" s="97"/>
      <c r="K12" s="97"/>
    </row>
    <row r="13" spans="2:13" ht="20.100000000000001" customHeight="1">
      <c r="B13" s="87">
        <v>10</v>
      </c>
      <c r="C13" s="46"/>
      <c r="D13" s="27"/>
      <c r="E13" s="22"/>
      <c r="F13" s="91">
        <v>0</v>
      </c>
      <c r="G13" s="89">
        <v>0</v>
      </c>
      <c r="H13" s="90">
        <f t="shared" si="0"/>
        <v>0</v>
      </c>
      <c r="I13" s="98"/>
      <c r="J13" s="97"/>
      <c r="K13" s="97"/>
    </row>
    <row r="14" spans="2:13" ht="20.100000000000001" customHeight="1">
      <c r="B14" s="87">
        <v>11</v>
      </c>
      <c r="C14" s="46"/>
      <c r="D14" s="27"/>
      <c r="E14" s="22"/>
      <c r="F14" s="91">
        <v>0</v>
      </c>
      <c r="G14" s="89">
        <v>0</v>
      </c>
      <c r="H14" s="90">
        <f t="shared" si="0"/>
        <v>0</v>
      </c>
      <c r="I14" s="98"/>
      <c r="J14" s="97"/>
      <c r="K14" s="97"/>
    </row>
    <row r="15" spans="2:13" ht="20.100000000000001" customHeight="1">
      <c r="B15" s="87">
        <v>12</v>
      </c>
      <c r="C15" s="46"/>
      <c r="D15" s="27"/>
      <c r="E15" s="22"/>
      <c r="F15" s="91">
        <v>0</v>
      </c>
      <c r="G15" s="89">
        <v>0</v>
      </c>
      <c r="H15" s="90">
        <f t="shared" si="0"/>
        <v>0</v>
      </c>
      <c r="I15" s="98"/>
      <c r="J15" s="97"/>
      <c r="K15" s="97"/>
    </row>
    <row r="16" spans="2:13" ht="20.100000000000001" customHeight="1">
      <c r="B16" s="87">
        <v>13</v>
      </c>
      <c r="C16" s="46"/>
      <c r="D16" s="27"/>
      <c r="E16" s="22"/>
      <c r="F16" s="91">
        <v>0</v>
      </c>
      <c r="G16" s="89">
        <v>0</v>
      </c>
      <c r="H16" s="90">
        <f t="shared" si="0"/>
        <v>0</v>
      </c>
      <c r="I16" s="98"/>
      <c r="J16" s="97"/>
      <c r="K16" s="97"/>
    </row>
    <row r="17" spans="2:11" ht="20.100000000000001" customHeight="1">
      <c r="B17" s="87">
        <v>14</v>
      </c>
      <c r="C17" s="92"/>
      <c r="D17" s="93"/>
      <c r="E17" s="22"/>
      <c r="F17" s="91">
        <v>0</v>
      </c>
      <c r="G17" s="89">
        <v>0</v>
      </c>
      <c r="H17" s="90">
        <f t="shared" si="0"/>
        <v>0</v>
      </c>
      <c r="I17" s="98"/>
      <c r="J17" s="97"/>
      <c r="K17" s="97"/>
    </row>
    <row r="18" spans="2:11" ht="18" customHeight="1">
      <c r="B18" s="131" t="s">
        <v>20</v>
      </c>
      <c r="C18" s="131"/>
      <c r="D18" s="131"/>
      <c r="E18" s="131"/>
      <c r="F18" s="94"/>
      <c r="G18" s="95"/>
      <c r="H18" s="96"/>
      <c r="I18" s="99"/>
      <c r="J18" s="97"/>
      <c r="K18" s="97"/>
    </row>
  </sheetData>
  <mergeCells count="2">
    <mergeCell ref="B1:I1"/>
    <mergeCell ref="B18:E18"/>
  </mergeCells>
  <phoneticPr fontId="22" type="noConversion"/>
  <pageMargins left="0.75" right="0.75" top="1" bottom="1" header="0.5" footer="0.5"/>
  <pageSetup paperSize="9" scale="78" orientation="portrait" verticalDpi="300" r:id="rId1"/>
  <headerFooter alignWithMargins="0"/>
  <colBreaks count="1" manualBreakCount="1">
    <brk id="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3"/>
  <sheetViews>
    <sheetView showGridLines="0" showZeros="0" view="pageBreakPreview" zoomScale="60" zoomScaleNormal="100" workbookViewId="0"/>
  </sheetViews>
  <sheetFormatPr defaultColWidth="9" defaultRowHeight="14.25"/>
  <cols>
    <col min="2" max="3" width="10.625" customWidth="1"/>
    <col min="4" max="4" width="10.625" style="63" customWidth="1"/>
    <col min="5" max="6" width="10.625" customWidth="1"/>
    <col min="7" max="8" width="10.625" style="64" customWidth="1"/>
    <col min="9" max="9" width="10.625" customWidth="1"/>
    <col min="10" max="11" width="4.125" customWidth="1"/>
  </cols>
  <sheetData>
    <row r="1" spans="2:11" s="60" customFormat="1" ht="30" customHeight="1">
      <c r="B1" s="129" t="s">
        <v>21</v>
      </c>
      <c r="C1" s="129"/>
      <c r="D1" s="129"/>
      <c r="E1" s="129"/>
      <c r="F1" s="129"/>
      <c r="G1" s="130"/>
      <c r="H1" s="130"/>
      <c r="I1" s="129"/>
      <c r="J1" s="73"/>
      <c r="K1" s="74"/>
    </row>
    <row r="2" spans="2:11" s="61" customFormat="1" ht="18.75" customHeight="1">
      <c r="B2" s="65" t="s">
        <v>22</v>
      </c>
      <c r="C2" s="61" t="s">
        <v>23</v>
      </c>
      <c r="D2" s="66" t="s">
        <v>24</v>
      </c>
      <c r="F2" s="61" t="s">
        <v>25</v>
      </c>
      <c r="G2" s="67">
        <v>42846</v>
      </c>
      <c r="H2" s="68" t="s">
        <v>26</v>
      </c>
      <c r="I2" s="61">
        <v>2</v>
      </c>
      <c r="J2" s="75"/>
      <c r="K2" s="75"/>
    </row>
    <row r="3" spans="2:11" s="61" customFormat="1" ht="24" customHeight="1">
      <c r="B3" s="119" t="s">
        <v>7</v>
      </c>
      <c r="C3" s="119" t="s">
        <v>8</v>
      </c>
      <c r="D3" s="123" t="s">
        <v>9</v>
      </c>
      <c r="E3" s="119" t="s">
        <v>10</v>
      </c>
      <c r="F3" s="119" t="s">
        <v>11</v>
      </c>
      <c r="G3" s="124" t="s">
        <v>12</v>
      </c>
      <c r="H3" s="124" t="s">
        <v>13</v>
      </c>
      <c r="I3" s="119" t="s">
        <v>27</v>
      </c>
      <c r="J3" s="76"/>
      <c r="K3" s="76"/>
    </row>
    <row r="4" spans="2:11" s="61" customFormat="1" ht="20.100000000000001" customHeight="1">
      <c r="B4" s="69">
        <v>1</v>
      </c>
      <c r="C4" s="44">
        <v>1001</v>
      </c>
      <c r="D4" s="14" t="str">
        <f>VLOOKUP(C4,入库表!C$4:D$900,2,0)</f>
        <v>材料1</v>
      </c>
      <c r="E4" s="70" t="str">
        <f>VLOOKUP(C4,入库表!C$4:E$1300,3,0)</f>
        <v>件</v>
      </c>
      <c r="F4" s="32">
        <v>2</v>
      </c>
      <c r="G4" s="70">
        <f>VLOOKUP(C4,入库表!C$4:G4600,5,0)</f>
        <v>20</v>
      </c>
      <c r="H4" s="70">
        <f>F4*G4</f>
        <v>40</v>
      </c>
      <c r="I4" s="32" t="s">
        <v>28</v>
      </c>
      <c r="J4" s="76"/>
      <c r="K4" s="76"/>
    </row>
    <row r="5" spans="2:11" s="61" customFormat="1" ht="20.100000000000001" customHeight="1">
      <c r="B5" s="69">
        <v>2</v>
      </c>
      <c r="C5" s="44">
        <v>1002</v>
      </c>
      <c r="D5" s="14" t="str">
        <f>VLOOKUP(C5,入库表!C$4:D$900,2,0)</f>
        <v>材料2</v>
      </c>
      <c r="E5" s="70" t="str">
        <f>VLOOKUP(C5,入库表!C$4:E$1300,3,0)</f>
        <v>件</v>
      </c>
      <c r="F5" s="32">
        <v>3</v>
      </c>
      <c r="G5" s="70">
        <f>VLOOKUP(C5,入库表!C$4:G4601,5,0)</f>
        <v>10</v>
      </c>
      <c r="H5" s="70">
        <f t="shared" ref="H5:H17" si="0">F5*G5</f>
        <v>30</v>
      </c>
      <c r="I5" s="32" t="s">
        <v>28</v>
      </c>
      <c r="J5" s="76"/>
      <c r="K5" s="76"/>
    </row>
    <row r="6" spans="2:11" s="61" customFormat="1" ht="20.100000000000001" customHeight="1">
      <c r="B6" s="69">
        <v>3</v>
      </c>
      <c r="C6" s="44"/>
      <c r="D6" s="14" t="e">
        <f>VLOOKUP(C6,入库表!C$4:D$900,2,0)</f>
        <v>#N/A</v>
      </c>
      <c r="E6" s="70" t="e">
        <f>VLOOKUP(C6,入库表!C$4:E$1300,3,0)</f>
        <v>#N/A</v>
      </c>
      <c r="F6" s="32"/>
      <c r="G6" s="70" t="e">
        <f>VLOOKUP(C6,入库表!C$4:G4602,5,0)</f>
        <v>#N/A</v>
      </c>
      <c r="H6" s="70" t="e">
        <f t="shared" si="0"/>
        <v>#N/A</v>
      </c>
      <c r="I6" s="32"/>
      <c r="J6" s="76"/>
      <c r="K6" s="76"/>
    </row>
    <row r="7" spans="2:11" s="61" customFormat="1" ht="20.100000000000001" customHeight="1">
      <c r="B7" s="69">
        <v>4</v>
      </c>
      <c r="C7" s="44"/>
      <c r="D7" s="14" t="e">
        <f>VLOOKUP(C7,入库表!C$4:D$900,2,0)</f>
        <v>#N/A</v>
      </c>
      <c r="E7" s="70" t="e">
        <f>VLOOKUP(C7,入库表!C$4:E$1300,3,0)</f>
        <v>#N/A</v>
      </c>
      <c r="F7" s="32"/>
      <c r="G7" s="70" t="e">
        <f>VLOOKUP(C7,入库表!C$4:G4603,5,0)</f>
        <v>#N/A</v>
      </c>
      <c r="H7" s="70" t="e">
        <f t="shared" si="0"/>
        <v>#N/A</v>
      </c>
      <c r="I7" s="32"/>
      <c r="J7" s="76"/>
      <c r="K7" s="76"/>
    </row>
    <row r="8" spans="2:11" s="61" customFormat="1" ht="20.100000000000001" customHeight="1">
      <c r="B8" s="69">
        <v>5</v>
      </c>
      <c r="C8" s="44"/>
      <c r="D8" s="14" t="e">
        <f>VLOOKUP(C8,入库表!C$4:D$900,2,0)</f>
        <v>#N/A</v>
      </c>
      <c r="E8" s="70" t="e">
        <f>VLOOKUP(C8,入库表!C$4:E$1300,3,0)</f>
        <v>#N/A</v>
      </c>
      <c r="F8" s="32"/>
      <c r="G8" s="70" t="e">
        <f>VLOOKUP(C8,入库表!C$4:G4604,5,0)</f>
        <v>#N/A</v>
      </c>
      <c r="H8" s="70" t="e">
        <f t="shared" si="0"/>
        <v>#N/A</v>
      </c>
      <c r="I8" s="32"/>
      <c r="J8" s="76"/>
      <c r="K8" s="76"/>
    </row>
    <row r="9" spans="2:11" s="61" customFormat="1" ht="20.100000000000001" customHeight="1">
      <c r="B9" s="69">
        <v>6</v>
      </c>
      <c r="C9" s="44"/>
      <c r="D9" s="14" t="e">
        <f>VLOOKUP(C9,入库表!C$4:D$900,2,0)</f>
        <v>#N/A</v>
      </c>
      <c r="E9" s="70" t="e">
        <f>VLOOKUP(C9,入库表!C$4:E$1300,3,0)</f>
        <v>#N/A</v>
      </c>
      <c r="F9" s="32"/>
      <c r="G9" s="70" t="e">
        <f>VLOOKUP(C9,入库表!C$4:G4605,5,0)</f>
        <v>#N/A</v>
      </c>
      <c r="H9" s="70" t="e">
        <f t="shared" si="0"/>
        <v>#N/A</v>
      </c>
      <c r="I9" s="32"/>
      <c r="J9" s="76"/>
      <c r="K9" s="76"/>
    </row>
    <row r="10" spans="2:11" s="61" customFormat="1" ht="20.100000000000001" customHeight="1">
      <c r="B10" s="69">
        <v>7</v>
      </c>
      <c r="C10" s="44"/>
      <c r="D10" s="14" t="e">
        <f>VLOOKUP(C10,入库表!C$4:D$900,2,0)</f>
        <v>#N/A</v>
      </c>
      <c r="E10" s="70" t="e">
        <f>VLOOKUP(C10,入库表!C$4:E$1300,3,0)</f>
        <v>#N/A</v>
      </c>
      <c r="F10" s="32"/>
      <c r="G10" s="70" t="e">
        <f>VLOOKUP(C10,入库表!C$4:G4606,5,0)</f>
        <v>#N/A</v>
      </c>
      <c r="H10" s="70" t="e">
        <f t="shared" si="0"/>
        <v>#N/A</v>
      </c>
      <c r="I10" s="32"/>
      <c r="J10" s="76"/>
      <c r="K10" s="76"/>
    </row>
    <row r="11" spans="2:11" s="61" customFormat="1" ht="20.100000000000001" customHeight="1">
      <c r="B11" s="69">
        <v>8</v>
      </c>
      <c r="C11" s="44"/>
      <c r="D11" s="14" t="e">
        <f>VLOOKUP(C11,入库表!C$4:D$900,2,0)</f>
        <v>#N/A</v>
      </c>
      <c r="E11" s="70" t="e">
        <f>VLOOKUP(C11,入库表!C$4:E$1300,3,0)</f>
        <v>#N/A</v>
      </c>
      <c r="F11" s="32"/>
      <c r="G11" s="70" t="e">
        <f>VLOOKUP(C11,入库表!C$4:G4607,5,0)</f>
        <v>#N/A</v>
      </c>
      <c r="H11" s="70" t="e">
        <f t="shared" si="0"/>
        <v>#N/A</v>
      </c>
      <c r="I11" s="32"/>
      <c r="J11" s="76"/>
      <c r="K11" s="76"/>
    </row>
    <row r="12" spans="2:11" s="61" customFormat="1" ht="20.100000000000001" customHeight="1">
      <c r="B12" s="69">
        <v>9</v>
      </c>
      <c r="C12" s="46"/>
      <c r="D12" s="14" t="e">
        <f>VLOOKUP(C12,入库表!C$4:D$900,2,0)</f>
        <v>#N/A</v>
      </c>
      <c r="E12" s="70" t="e">
        <f>VLOOKUP(C12,入库表!C$4:E$1300,3,0)</f>
        <v>#N/A</v>
      </c>
      <c r="F12" s="32">
        <v>0</v>
      </c>
      <c r="G12" s="70" t="e">
        <f>VLOOKUP(C12,入库表!C$4:G4608,5,0)</f>
        <v>#N/A</v>
      </c>
      <c r="H12" s="70" t="e">
        <f t="shared" si="0"/>
        <v>#N/A</v>
      </c>
      <c r="I12" s="32"/>
      <c r="J12" s="76"/>
      <c r="K12" s="76"/>
    </row>
    <row r="13" spans="2:11" s="61" customFormat="1" ht="20.100000000000001" customHeight="1">
      <c r="B13" s="69">
        <v>10</v>
      </c>
      <c r="C13" s="46"/>
      <c r="D13" s="14" t="e">
        <f>VLOOKUP(C13,入库表!C$4:D$900,2,0)</f>
        <v>#N/A</v>
      </c>
      <c r="E13" s="70" t="e">
        <f>VLOOKUP(C13,入库表!C$4:E$1300,3,0)</f>
        <v>#N/A</v>
      </c>
      <c r="F13" s="32">
        <v>0</v>
      </c>
      <c r="G13" s="70" t="e">
        <f>VLOOKUP(C13,入库表!C$4:G4609,5,0)</f>
        <v>#N/A</v>
      </c>
      <c r="H13" s="70" t="e">
        <f t="shared" si="0"/>
        <v>#N/A</v>
      </c>
      <c r="I13" s="32"/>
      <c r="J13" s="76"/>
      <c r="K13" s="76"/>
    </row>
    <row r="14" spans="2:11" s="61" customFormat="1" ht="20.100000000000001" customHeight="1">
      <c r="B14" s="69">
        <v>11</v>
      </c>
      <c r="C14" s="46"/>
      <c r="D14" s="14" t="e">
        <f>VLOOKUP(C14,入库表!C$4:D$900,2,0)</f>
        <v>#N/A</v>
      </c>
      <c r="E14" s="70" t="e">
        <f>VLOOKUP(C14,入库表!C$4:E$1300,3,0)</f>
        <v>#N/A</v>
      </c>
      <c r="F14" s="32">
        <v>0</v>
      </c>
      <c r="G14" s="70" t="e">
        <f>VLOOKUP(C14,入库表!C$4:G4610,5,0)</f>
        <v>#N/A</v>
      </c>
      <c r="H14" s="70" t="e">
        <f t="shared" si="0"/>
        <v>#N/A</v>
      </c>
      <c r="I14" s="32"/>
      <c r="J14" s="76"/>
      <c r="K14" s="76"/>
    </row>
    <row r="15" spans="2:11" s="61" customFormat="1" ht="20.100000000000001" customHeight="1">
      <c r="B15" s="69">
        <v>12</v>
      </c>
      <c r="C15" s="46"/>
      <c r="D15" s="14" t="e">
        <f>VLOOKUP(C15,入库表!C$4:D$900,2,0)</f>
        <v>#N/A</v>
      </c>
      <c r="E15" s="70" t="e">
        <f>VLOOKUP(C15,入库表!C$4:E$1300,3,0)</f>
        <v>#N/A</v>
      </c>
      <c r="F15" s="32">
        <v>0</v>
      </c>
      <c r="G15" s="70" t="e">
        <f>VLOOKUP(C15,入库表!C$4:G4611,5,0)</f>
        <v>#N/A</v>
      </c>
      <c r="H15" s="70" t="e">
        <f t="shared" si="0"/>
        <v>#N/A</v>
      </c>
      <c r="I15" s="32"/>
      <c r="J15" s="76"/>
      <c r="K15" s="76"/>
    </row>
    <row r="16" spans="2:11" s="61" customFormat="1" ht="20.100000000000001" customHeight="1">
      <c r="B16" s="69">
        <v>13</v>
      </c>
      <c r="C16" s="46"/>
      <c r="D16" s="14" t="e">
        <f>VLOOKUP(C16,入库表!C$4:D$900,2,0)</f>
        <v>#N/A</v>
      </c>
      <c r="E16" s="70" t="e">
        <f>VLOOKUP(C16,入库表!C$4:E$1300,3,0)</f>
        <v>#N/A</v>
      </c>
      <c r="F16" s="71">
        <v>0</v>
      </c>
      <c r="G16" s="70" t="e">
        <f>VLOOKUP(C16,入库表!C$4:G4612,5,0)</f>
        <v>#N/A</v>
      </c>
      <c r="H16" s="70" t="e">
        <f t="shared" si="0"/>
        <v>#N/A</v>
      </c>
      <c r="I16" s="32"/>
      <c r="J16" s="76"/>
      <c r="K16" s="76"/>
    </row>
    <row r="17" spans="2:11" s="61" customFormat="1" ht="20.100000000000001" customHeight="1">
      <c r="B17" s="69">
        <v>14</v>
      </c>
      <c r="C17" s="44"/>
      <c r="D17" s="14" t="e">
        <f>VLOOKUP(C17,入库表!C$4:D$900,2,0)</f>
        <v>#N/A</v>
      </c>
      <c r="E17" s="70" t="e">
        <f>VLOOKUP(C17,入库表!C$4:E$1300,3,0)</f>
        <v>#N/A</v>
      </c>
      <c r="F17" s="71">
        <v>0</v>
      </c>
      <c r="G17" s="70" t="e">
        <f>VLOOKUP(C17,入库表!C$4:G4613,5,0)</f>
        <v>#N/A</v>
      </c>
      <c r="H17" s="70" t="e">
        <f t="shared" si="0"/>
        <v>#N/A</v>
      </c>
      <c r="I17" s="77"/>
      <c r="J17" s="76"/>
      <c r="K17" s="76"/>
    </row>
    <row r="18" spans="2:11" s="62" customFormat="1" ht="21.75" customHeight="1">
      <c r="B18" s="132" t="s">
        <v>29</v>
      </c>
      <c r="C18" s="132"/>
      <c r="D18" s="132"/>
      <c r="E18" s="132"/>
      <c r="G18" s="72"/>
      <c r="H18" s="72"/>
    </row>
    <row r="23" spans="2:11" ht="15.75">
      <c r="H23" s="72"/>
    </row>
  </sheetData>
  <mergeCells count="2">
    <mergeCell ref="B1:I1"/>
    <mergeCell ref="B18:E18"/>
  </mergeCells>
  <phoneticPr fontId="22" type="noConversion"/>
  <pageMargins left="0.75" right="0.75" top="1" bottom="1" header="0.5" footer="0.5"/>
  <pageSetup paperSize="9" scale="79" orientation="portrait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入库表!$C$4:$C$170</xm:f>
          </x14:formula1>
          <xm:sqref>C4:C17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9"/>
  <sheetViews>
    <sheetView showGridLines="0" showZeros="0" zoomScaleNormal="100" workbookViewId="0">
      <pane ySplit="2" topLeftCell="A3" activePane="bottomLeft" state="frozen"/>
      <selection pane="bottomLeft" sqref="A1:J1"/>
    </sheetView>
  </sheetViews>
  <sheetFormatPr defaultColWidth="9" defaultRowHeight="17.25" customHeight="1"/>
  <cols>
    <col min="1" max="1" width="10.625" style="50" customWidth="1"/>
    <col min="2" max="3" width="10.625" style="51" customWidth="1"/>
    <col min="4" max="4" width="10.625" style="50" customWidth="1"/>
    <col min="5" max="7" width="10.625" style="52" customWidth="1"/>
    <col min="8" max="8" width="10.625" style="53" customWidth="1"/>
    <col min="9" max="10" width="10.625" style="51" customWidth="1"/>
    <col min="11" max="11" width="5.25" style="54" customWidth="1"/>
    <col min="12" max="12" width="3.375" style="54" customWidth="1"/>
    <col min="13" max="256" width="9" style="54"/>
  </cols>
  <sheetData>
    <row r="1" spans="1:11" ht="29.1" customHeight="1">
      <c r="A1" s="133" t="s">
        <v>30</v>
      </c>
      <c r="B1" s="133"/>
      <c r="C1" s="133"/>
      <c r="D1" s="133"/>
      <c r="E1" s="134"/>
      <c r="F1" s="134"/>
      <c r="G1" s="134"/>
      <c r="H1" s="133"/>
      <c r="I1" s="133"/>
      <c r="J1" s="135"/>
    </row>
    <row r="2" spans="1:11" s="48" customFormat="1" ht="30.95" customHeight="1">
      <c r="A2" s="119" t="s">
        <v>8</v>
      </c>
      <c r="B2" s="120" t="s">
        <v>31</v>
      </c>
      <c r="C2" s="119" t="s">
        <v>10</v>
      </c>
      <c r="D2" s="119" t="s">
        <v>11</v>
      </c>
      <c r="E2" s="121" t="s">
        <v>12</v>
      </c>
      <c r="F2" s="121" t="s">
        <v>13</v>
      </c>
      <c r="G2" s="121" t="s">
        <v>14</v>
      </c>
      <c r="H2" s="122" t="s">
        <v>32</v>
      </c>
      <c r="I2" s="119" t="s">
        <v>33</v>
      </c>
      <c r="J2" s="119" t="s">
        <v>34</v>
      </c>
    </row>
    <row r="3" spans="1:11" s="49" customFormat="1" ht="17.25" customHeight="1">
      <c r="A3" s="37">
        <v>1001</v>
      </c>
      <c r="B3" s="39" t="str">
        <f>VLOOKUP(A3,入库表!$C$4:$D$900,2,0)</f>
        <v>材料1</v>
      </c>
      <c r="C3" s="39" t="str">
        <f>VLOOKUP(A3,入库表!C$4:E$700,3,0)</f>
        <v>件</v>
      </c>
      <c r="D3" s="39">
        <f>VLOOKUP(A3,入库表!C$4:F$700,4,0)</f>
        <v>100</v>
      </c>
      <c r="E3" s="40">
        <f>VLOOKUP(A3,入库表!C$4:G$500,5,0)</f>
        <v>20</v>
      </c>
      <c r="F3" s="40">
        <f>D3*E3</f>
        <v>2000</v>
      </c>
      <c r="G3" s="40" t="str">
        <f>VLOOKUP(A3,入库表!C$3:I$600,7,0)</f>
        <v>20009</v>
      </c>
      <c r="H3" s="55">
        <v>42845</v>
      </c>
      <c r="I3" s="32" t="s">
        <v>4</v>
      </c>
      <c r="J3" s="32" t="s">
        <v>35</v>
      </c>
      <c r="K3" s="48"/>
    </row>
    <row r="4" spans="1:11" s="49" customFormat="1" ht="17.25" customHeight="1">
      <c r="A4" s="37">
        <v>1002</v>
      </c>
      <c r="B4" s="39" t="str">
        <f>VLOOKUP(A4,入库表!$C$4:$D$900,2,0)</f>
        <v>材料2</v>
      </c>
      <c r="C4" s="39" t="str">
        <f>VLOOKUP(A4,入库表!C$4:E$700,3,0)</f>
        <v>件</v>
      </c>
      <c r="D4" s="39">
        <f>VLOOKUP(A4,入库表!C$4:F$700,4,0)</f>
        <v>40</v>
      </c>
      <c r="E4" s="40">
        <f>VLOOKUP(A4,入库表!C$4:G$500,5,0)</f>
        <v>10</v>
      </c>
      <c r="F4" s="40">
        <f t="shared" ref="F4:F35" si="0">D4*E4</f>
        <v>400</v>
      </c>
      <c r="G4" s="40" t="str">
        <f>VLOOKUP(A4,入库表!C$3:I$600,7,0)</f>
        <v>20008</v>
      </c>
      <c r="H4" s="55"/>
      <c r="I4" s="32"/>
      <c r="J4" s="32"/>
      <c r="K4" s="48"/>
    </row>
    <row r="5" spans="1:11" s="49" customFormat="1" ht="17.25" customHeight="1">
      <c r="A5" s="32"/>
      <c r="B5" s="39" t="e">
        <f>VLOOKUP(A5,入库表!$C$4:$D$900,2,0)</f>
        <v>#N/A</v>
      </c>
      <c r="C5" s="39" t="e">
        <f>VLOOKUP(A5,入库表!C$4:E$700,3,0)</f>
        <v>#N/A</v>
      </c>
      <c r="D5" s="39" t="e">
        <f>VLOOKUP(A5,入库表!C$4:F$700,4,0)</f>
        <v>#N/A</v>
      </c>
      <c r="E5" s="40" t="e">
        <f>VLOOKUP(A5,入库表!C$4:G$500,5,0)</f>
        <v>#N/A</v>
      </c>
      <c r="F5" s="40" t="e">
        <f t="shared" si="0"/>
        <v>#N/A</v>
      </c>
      <c r="G5" s="40" t="e">
        <f>VLOOKUP(A5,入库表!C$3:I$600,7,0)</f>
        <v>#N/A</v>
      </c>
      <c r="H5" s="55"/>
      <c r="I5" s="32"/>
      <c r="J5" s="32"/>
      <c r="K5" s="48"/>
    </row>
    <row r="6" spans="1:11" s="49" customFormat="1" ht="17.25" customHeight="1">
      <c r="A6" s="32"/>
      <c r="B6" s="39" t="e">
        <f>VLOOKUP(A6,入库表!$C$4:$D$900,2,0)</f>
        <v>#N/A</v>
      </c>
      <c r="C6" s="39" t="e">
        <f>VLOOKUP(A6,入库表!C$4:E$700,3,0)</f>
        <v>#N/A</v>
      </c>
      <c r="D6" s="39" t="e">
        <f>VLOOKUP(A6,入库表!C$4:F$700,4,0)</f>
        <v>#N/A</v>
      </c>
      <c r="E6" s="40" t="e">
        <f>VLOOKUP(A6,入库表!C$4:G$500,5,0)</f>
        <v>#N/A</v>
      </c>
      <c r="F6" s="40" t="e">
        <f t="shared" si="0"/>
        <v>#N/A</v>
      </c>
      <c r="G6" s="40" t="e">
        <f>VLOOKUP(A6,入库表!C$3:I$600,7,0)</f>
        <v>#N/A</v>
      </c>
      <c r="H6" s="55"/>
      <c r="I6" s="32"/>
      <c r="J6" s="32"/>
      <c r="K6" s="48"/>
    </row>
    <row r="7" spans="1:11" s="49" customFormat="1" ht="17.25" customHeight="1">
      <c r="A7" s="32"/>
      <c r="B7" s="39" t="e">
        <f>VLOOKUP(A7,入库表!$C$4:$D$900,2,0)</f>
        <v>#N/A</v>
      </c>
      <c r="C7" s="39" t="e">
        <f>VLOOKUP(A7,入库表!C$4:E$700,3,0)</f>
        <v>#N/A</v>
      </c>
      <c r="D7" s="39" t="e">
        <f>VLOOKUP(A7,入库表!C$4:F$700,4,0)</f>
        <v>#N/A</v>
      </c>
      <c r="E7" s="40" t="e">
        <f>VLOOKUP(A7,入库表!C$4:G$500,5,0)</f>
        <v>#N/A</v>
      </c>
      <c r="F7" s="40" t="e">
        <f t="shared" si="0"/>
        <v>#N/A</v>
      </c>
      <c r="G7" s="40" t="e">
        <f>VLOOKUP(A7,入库表!C$3:I$600,7,0)</f>
        <v>#N/A</v>
      </c>
      <c r="H7" s="55">
        <f>入库表!G6</f>
        <v>0</v>
      </c>
      <c r="I7" s="32"/>
      <c r="J7" s="32"/>
      <c r="K7" s="48"/>
    </row>
    <row r="8" spans="1:11" s="49" customFormat="1" ht="17.25" customHeight="1">
      <c r="A8" s="32"/>
      <c r="B8" s="39" t="e">
        <f>VLOOKUP(A8,入库表!$C$4:$D$900,2,0)</f>
        <v>#N/A</v>
      </c>
      <c r="C8" s="39" t="e">
        <f>VLOOKUP(A8,入库表!C$4:E$700,3,0)</f>
        <v>#N/A</v>
      </c>
      <c r="D8" s="39" t="e">
        <f>VLOOKUP(A8,入库表!C$4:F$700,4,0)</f>
        <v>#N/A</v>
      </c>
      <c r="E8" s="40" t="e">
        <f>VLOOKUP(A8,入库表!C$4:G$500,5,0)</f>
        <v>#N/A</v>
      </c>
      <c r="F8" s="40" t="e">
        <f t="shared" si="0"/>
        <v>#N/A</v>
      </c>
      <c r="G8" s="40" t="e">
        <f>VLOOKUP(A8,入库表!C$3:I$600,7,0)</f>
        <v>#N/A</v>
      </c>
      <c r="H8" s="55">
        <f>入库表!G7</f>
        <v>0</v>
      </c>
      <c r="I8" s="32"/>
      <c r="J8" s="32"/>
      <c r="K8" s="48"/>
    </row>
    <row r="9" spans="1:11" s="49" customFormat="1" ht="17.25" customHeight="1">
      <c r="A9" s="32"/>
      <c r="B9" s="39" t="e">
        <f>VLOOKUP(A9,入库表!$C$4:$D$900,2,0)</f>
        <v>#N/A</v>
      </c>
      <c r="C9" s="39" t="e">
        <f>VLOOKUP(A9,入库表!C$4:E$700,3,0)</f>
        <v>#N/A</v>
      </c>
      <c r="D9" s="39" t="e">
        <f>VLOOKUP(A9,入库表!C$4:F$700,4,0)</f>
        <v>#N/A</v>
      </c>
      <c r="E9" s="40" t="e">
        <f>VLOOKUP(A9,入库表!C$4:G$500,5,0)</f>
        <v>#N/A</v>
      </c>
      <c r="F9" s="40" t="e">
        <f t="shared" si="0"/>
        <v>#N/A</v>
      </c>
      <c r="G9" s="40" t="e">
        <f>VLOOKUP(A9,入库表!C$3:I$600,7,0)</f>
        <v>#N/A</v>
      </c>
      <c r="H9" s="55">
        <f>入库表!G8</f>
        <v>0</v>
      </c>
      <c r="I9" s="32"/>
      <c r="J9" s="32"/>
      <c r="K9" s="48"/>
    </row>
    <row r="10" spans="1:11" s="49" customFormat="1" ht="17.25" customHeight="1">
      <c r="A10" s="32"/>
      <c r="B10" s="39" t="e">
        <f>VLOOKUP(A10,入库表!$C$4:$D$900,2,0)</f>
        <v>#N/A</v>
      </c>
      <c r="C10" s="39" t="e">
        <f>VLOOKUP(A10,入库表!C$4:E$700,3,0)</f>
        <v>#N/A</v>
      </c>
      <c r="D10" s="39" t="e">
        <f>VLOOKUP(A10,入库表!C$4:F$700,4,0)</f>
        <v>#N/A</v>
      </c>
      <c r="E10" s="40" t="e">
        <f>VLOOKUP(A10,入库表!C$4:G$500,5,0)</f>
        <v>#N/A</v>
      </c>
      <c r="F10" s="40" t="e">
        <f t="shared" si="0"/>
        <v>#N/A</v>
      </c>
      <c r="G10" s="40" t="e">
        <f>VLOOKUP(A10,入库表!C$3:I$600,7,0)</f>
        <v>#N/A</v>
      </c>
      <c r="H10" s="55">
        <f>入库表!G9</f>
        <v>0</v>
      </c>
      <c r="I10" s="32"/>
      <c r="J10" s="32"/>
      <c r="K10" s="48"/>
    </row>
    <row r="11" spans="1:11" s="49" customFormat="1" ht="17.25" customHeight="1">
      <c r="A11" s="32"/>
      <c r="B11" s="39" t="e">
        <f>VLOOKUP(A11,入库表!$C$4:$D$900,2,0)</f>
        <v>#N/A</v>
      </c>
      <c r="C11" s="39" t="e">
        <f>VLOOKUP(A11,入库表!C$4:E$700,3,0)</f>
        <v>#N/A</v>
      </c>
      <c r="D11" s="39" t="e">
        <f>VLOOKUP(A11,入库表!C$4:F$700,4,0)</f>
        <v>#N/A</v>
      </c>
      <c r="E11" s="40" t="e">
        <f>VLOOKUP(A11,入库表!C$4:G$500,5,0)</f>
        <v>#N/A</v>
      </c>
      <c r="F11" s="40" t="e">
        <f t="shared" si="0"/>
        <v>#N/A</v>
      </c>
      <c r="G11" s="40" t="e">
        <f>VLOOKUP(A11,入库表!C$3:I$600,7,0)</f>
        <v>#N/A</v>
      </c>
      <c r="H11" s="55">
        <f>入库表!G10</f>
        <v>0</v>
      </c>
      <c r="I11" s="32"/>
      <c r="J11" s="32"/>
      <c r="K11" s="48"/>
    </row>
    <row r="12" spans="1:11" s="49" customFormat="1" ht="17.25" customHeight="1">
      <c r="A12" s="32"/>
      <c r="B12" s="39" t="e">
        <f>VLOOKUP(A12,入库表!$C$4:$D$900,2,0)</f>
        <v>#N/A</v>
      </c>
      <c r="C12" s="39" t="e">
        <f>VLOOKUP(A12,入库表!C$4:E$700,3,0)</f>
        <v>#N/A</v>
      </c>
      <c r="D12" s="39" t="e">
        <f>VLOOKUP(A12,入库表!C$4:F$700,4,0)</f>
        <v>#N/A</v>
      </c>
      <c r="E12" s="40" t="e">
        <f>VLOOKUP(A12,入库表!C$4:G$500,5,0)</f>
        <v>#N/A</v>
      </c>
      <c r="F12" s="40" t="e">
        <f t="shared" si="0"/>
        <v>#N/A</v>
      </c>
      <c r="G12" s="40" t="e">
        <f>VLOOKUP(A12,入库表!C$3:I$600,7,0)</f>
        <v>#N/A</v>
      </c>
      <c r="H12" s="55">
        <f>入库表!G11</f>
        <v>0</v>
      </c>
      <c r="I12" s="32"/>
      <c r="J12" s="32"/>
      <c r="K12" s="48"/>
    </row>
    <row r="13" spans="1:11" s="49" customFormat="1" ht="17.25" customHeight="1">
      <c r="A13" s="32"/>
      <c r="B13" s="39" t="e">
        <f>VLOOKUP(A13,入库表!$C$4:$D$900,2,0)</f>
        <v>#N/A</v>
      </c>
      <c r="C13" s="39" t="e">
        <f>VLOOKUP(A13,入库表!C$4:E$700,3,0)</f>
        <v>#N/A</v>
      </c>
      <c r="D13" s="39" t="e">
        <f>VLOOKUP(A13,入库表!C$4:F$700,4,0)</f>
        <v>#N/A</v>
      </c>
      <c r="E13" s="40" t="e">
        <f>VLOOKUP(A13,入库表!C$4:G$500,5,0)</f>
        <v>#N/A</v>
      </c>
      <c r="F13" s="40" t="e">
        <f t="shared" si="0"/>
        <v>#N/A</v>
      </c>
      <c r="G13" s="40" t="e">
        <f>VLOOKUP(A13,入库表!C$3:I$600,7,0)</f>
        <v>#N/A</v>
      </c>
      <c r="H13" s="55">
        <f>入库表!G12</f>
        <v>0</v>
      </c>
      <c r="I13" s="32"/>
      <c r="J13" s="32"/>
      <c r="K13" s="48"/>
    </row>
    <row r="14" spans="1:11" s="49" customFormat="1" ht="17.25" customHeight="1">
      <c r="A14" s="32"/>
      <c r="B14" s="39" t="e">
        <f>VLOOKUP(A14,入库表!$C$4:$D$900,2,0)</f>
        <v>#N/A</v>
      </c>
      <c r="C14" s="39" t="e">
        <f>VLOOKUP(A14,入库表!C$4:E$700,3,0)</f>
        <v>#N/A</v>
      </c>
      <c r="D14" s="39" t="e">
        <f>VLOOKUP(A14,入库表!C$4:F$700,4,0)</f>
        <v>#N/A</v>
      </c>
      <c r="E14" s="40" t="e">
        <f>VLOOKUP(A14,入库表!C$4:G$500,5,0)</f>
        <v>#N/A</v>
      </c>
      <c r="F14" s="40" t="e">
        <f t="shared" si="0"/>
        <v>#N/A</v>
      </c>
      <c r="G14" s="40" t="e">
        <f>VLOOKUP(A14,入库表!C$3:I$600,7,0)</f>
        <v>#N/A</v>
      </c>
      <c r="H14" s="55">
        <f>入库表!G13</f>
        <v>0</v>
      </c>
      <c r="I14" s="32"/>
      <c r="J14" s="32"/>
      <c r="K14" s="48"/>
    </row>
    <row r="15" spans="1:11" s="49" customFormat="1" ht="17.25" customHeight="1">
      <c r="A15" s="32"/>
      <c r="B15" s="39" t="e">
        <f>VLOOKUP(A15,入库表!$C$4:$D$900,2,0)</f>
        <v>#N/A</v>
      </c>
      <c r="C15" s="39" t="e">
        <f>VLOOKUP(A15,入库表!C$4:E$700,3,0)</f>
        <v>#N/A</v>
      </c>
      <c r="D15" s="39" t="e">
        <f>VLOOKUP(A15,入库表!C$4:F$700,4,0)</f>
        <v>#N/A</v>
      </c>
      <c r="E15" s="40" t="e">
        <f>VLOOKUP(A15,入库表!C$4:G$500,5,0)</f>
        <v>#N/A</v>
      </c>
      <c r="F15" s="40" t="e">
        <f t="shared" si="0"/>
        <v>#N/A</v>
      </c>
      <c r="G15" s="40" t="e">
        <f>VLOOKUP(A15,入库表!C$3:I$600,7,0)</f>
        <v>#N/A</v>
      </c>
      <c r="H15" s="55">
        <f>入库表!G14</f>
        <v>0</v>
      </c>
      <c r="I15" s="32"/>
      <c r="J15" s="32"/>
      <c r="K15" s="48"/>
    </row>
    <row r="16" spans="1:11" s="49" customFormat="1" ht="17.25" customHeight="1">
      <c r="A16" s="32"/>
      <c r="B16" s="39" t="e">
        <f>VLOOKUP(A16,入库表!$C$4:$D$900,2,0)</f>
        <v>#N/A</v>
      </c>
      <c r="C16" s="39" t="e">
        <f>VLOOKUP(A16,入库表!C$4:E$700,3,0)</f>
        <v>#N/A</v>
      </c>
      <c r="D16" s="39" t="e">
        <f>VLOOKUP(A16,入库表!C$4:F$700,4,0)</f>
        <v>#N/A</v>
      </c>
      <c r="E16" s="40" t="e">
        <f>VLOOKUP(A16,入库表!C$4:G$500,5,0)</f>
        <v>#N/A</v>
      </c>
      <c r="F16" s="40" t="e">
        <f t="shared" si="0"/>
        <v>#N/A</v>
      </c>
      <c r="G16" s="40" t="e">
        <f>VLOOKUP(A16,入库表!C$3:I$600,7,0)</f>
        <v>#N/A</v>
      </c>
      <c r="H16" s="55">
        <f>入库表!G15</f>
        <v>0</v>
      </c>
      <c r="I16" s="32"/>
      <c r="J16" s="32"/>
      <c r="K16" s="48"/>
    </row>
    <row r="17" spans="1:11" s="49" customFormat="1" ht="17.25" customHeight="1">
      <c r="A17" s="32"/>
      <c r="B17" s="39" t="e">
        <f>VLOOKUP(A17,入库表!$C$4:$D$900,2,0)</f>
        <v>#N/A</v>
      </c>
      <c r="C17" s="39" t="e">
        <f>VLOOKUP(A17,入库表!C$4:E$700,3,0)</f>
        <v>#N/A</v>
      </c>
      <c r="D17" s="39" t="e">
        <f>VLOOKUP(A17,入库表!C$4:F$700,4,0)</f>
        <v>#N/A</v>
      </c>
      <c r="E17" s="40" t="e">
        <f>VLOOKUP(A17,入库表!C$4:G$500,5,0)</f>
        <v>#N/A</v>
      </c>
      <c r="F17" s="40" t="e">
        <f t="shared" si="0"/>
        <v>#N/A</v>
      </c>
      <c r="G17" s="40" t="e">
        <f>VLOOKUP(A17,入库表!C$3:I$600,7,0)</f>
        <v>#N/A</v>
      </c>
      <c r="H17" s="55">
        <f>入库表!G16</f>
        <v>0</v>
      </c>
      <c r="I17" s="32"/>
      <c r="J17" s="32"/>
      <c r="K17" s="48"/>
    </row>
    <row r="18" spans="1:11" s="49" customFormat="1" ht="17.25" customHeight="1">
      <c r="A18" s="32"/>
      <c r="B18" s="39" t="e">
        <f>VLOOKUP(A18,入库表!$C$4:$D$900,2,0)</f>
        <v>#N/A</v>
      </c>
      <c r="C18" s="39" t="e">
        <f>VLOOKUP(A18,入库表!C$4:E$700,3,0)</f>
        <v>#N/A</v>
      </c>
      <c r="D18" s="39" t="e">
        <f>VLOOKUP(A18,入库表!C$4:F$700,4,0)</f>
        <v>#N/A</v>
      </c>
      <c r="E18" s="40" t="e">
        <f>VLOOKUP(A18,入库表!C$4:G$500,5,0)</f>
        <v>#N/A</v>
      </c>
      <c r="F18" s="40" t="e">
        <f t="shared" si="0"/>
        <v>#N/A</v>
      </c>
      <c r="G18" s="40" t="e">
        <f>VLOOKUP(A18,入库表!C$3:I$600,7,0)</f>
        <v>#N/A</v>
      </c>
      <c r="H18" s="55">
        <f>入库表!G17</f>
        <v>0</v>
      </c>
      <c r="I18" s="32"/>
      <c r="J18" s="32"/>
      <c r="K18" s="48"/>
    </row>
    <row r="19" spans="1:11" s="49" customFormat="1" ht="17.25" customHeight="1">
      <c r="A19" s="32"/>
      <c r="B19" s="39" t="e">
        <f>VLOOKUP(A19,入库表!$C$4:$D$900,2,0)</f>
        <v>#N/A</v>
      </c>
      <c r="C19" s="39" t="e">
        <f>VLOOKUP(A19,入库表!C$4:E$700,3,0)</f>
        <v>#N/A</v>
      </c>
      <c r="D19" s="39" t="e">
        <f>VLOOKUP(A19,入库表!C$4:F$700,4,0)</f>
        <v>#N/A</v>
      </c>
      <c r="E19" s="40" t="e">
        <f>VLOOKUP(A19,入库表!C$4:G$500,5,0)</f>
        <v>#N/A</v>
      </c>
      <c r="F19" s="40" t="e">
        <f t="shared" si="0"/>
        <v>#N/A</v>
      </c>
      <c r="G19" s="40" t="e">
        <f>VLOOKUP(A19,入库表!C$3:I$600,7,0)</f>
        <v>#N/A</v>
      </c>
      <c r="H19" s="55">
        <f>入库表!G18</f>
        <v>0</v>
      </c>
      <c r="I19" s="32"/>
      <c r="J19" s="32"/>
      <c r="K19" s="48"/>
    </row>
    <row r="20" spans="1:11" s="49" customFormat="1" ht="17.25" customHeight="1">
      <c r="A20" s="32"/>
      <c r="B20" s="39" t="e">
        <f>VLOOKUP(A20,入库表!$C$4:$D$900,2,0)</f>
        <v>#N/A</v>
      </c>
      <c r="C20" s="39" t="e">
        <f>VLOOKUP(A20,入库表!C$4:E$700,3,0)</f>
        <v>#N/A</v>
      </c>
      <c r="D20" s="39" t="e">
        <f>VLOOKUP(A20,入库表!C$4:F$700,4,0)</f>
        <v>#N/A</v>
      </c>
      <c r="E20" s="40" t="e">
        <f>VLOOKUP(A20,入库表!C$4:G$500,5,0)</f>
        <v>#N/A</v>
      </c>
      <c r="F20" s="40" t="e">
        <f t="shared" si="0"/>
        <v>#N/A</v>
      </c>
      <c r="G20" s="40" t="e">
        <f>VLOOKUP(A20,入库表!C$3:I$600,7,0)</f>
        <v>#N/A</v>
      </c>
      <c r="H20" s="55">
        <f>入库表!G19</f>
        <v>0</v>
      </c>
      <c r="I20" s="32"/>
      <c r="J20" s="32"/>
      <c r="K20" s="48"/>
    </row>
    <row r="21" spans="1:11" s="49" customFormat="1" ht="17.25" customHeight="1">
      <c r="A21" s="32"/>
      <c r="B21" s="39" t="e">
        <f>VLOOKUP(A21,入库表!$C$4:$D$900,2,0)</f>
        <v>#N/A</v>
      </c>
      <c r="C21" s="39" t="e">
        <f>VLOOKUP(A21,入库表!C$4:E$700,3,0)</f>
        <v>#N/A</v>
      </c>
      <c r="D21" s="39" t="e">
        <f>VLOOKUP(A21,入库表!C$4:F$700,4,0)</f>
        <v>#N/A</v>
      </c>
      <c r="E21" s="40" t="e">
        <f>VLOOKUP(A21,入库表!C$4:G$500,5,0)</f>
        <v>#N/A</v>
      </c>
      <c r="F21" s="40" t="e">
        <f t="shared" si="0"/>
        <v>#N/A</v>
      </c>
      <c r="G21" s="40" t="e">
        <f>VLOOKUP(A21,入库表!C$3:I$600,7,0)</f>
        <v>#N/A</v>
      </c>
      <c r="H21" s="55">
        <f>入库表!G20</f>
        <v>0</v>
      </c>
      <c r="I21" s="32"/>
      <c r="J21" s="32"/>
      <c r="K21" s="48"/>
    </row>
    <row r="22" spans="1:11" s="49" customFormat="1" ht="17.25" customHeight="1">
      <c r="A22" s="32"/>
      <c r="B22" s="39" t="e">
        <f>VLOOKUP(A22,入库表!$C$4:$D$900,2,0)</f>
        <v>#N/A</v>
      </c>
      <c r="C22" s="39" t="e">
        <f>VLOOKUP(A22,入库表!C$4:E$700,3,0)</f>
        <v>#N/A</v>
      </c>
      <c r="D22" s="39" t="e">
        <f>VLOOKUP(A22,入库表!C$4:F$700,4,0)</f>
        <v>#N/A</v>
      </c>
      <c r="E22" s="40" t="e">
        <f>VLOOKUP(A22,入库表!C$4:G$500,5,0)</f>
        <v>#N/A</v>
      </c>
      <c r="F22" s="40" t="e">
        <f t="shared" si="0"/>
        <v>#N/A</v>
      </c>
      <c r="G22" s="40" t="e">
        <f>VLOOKUP(A22,入库表!C$3:I$600,7,0)</f>
        <v>#N/A</v>
      </c>
      <c r="H22" s="55">
        <f>入库表!G21</f>
        <v>0</v>
      </c>
      <c r="I22" s="32"/>
      <c r="J22" s="32"/>
      <c r="K22" s="48"/>
    </row>
    <row r="23" spans="1:11" s="49" customFormat="1" ht="17.25" customHeight="1">
      <c r="A23" s="32"/>
      <c r="B23" s="39" t="e">
        <f>VLOOKUP(A23,入库表!$C$4:$D$900,2,0)</f>
        <v>#N/A</v>
      </c>
      <c r="C23" s="39" t="e">
        <f>VLOOKUP(A23,入库表!C$4:E$700,3,0)</f>
        <v>#N/A</v>
      </c>
      <c r="D23" s="39" t="e">
        <f>VLOOKUP(A23,入库表!C$4:F$700,4,0)</f>
        <v>#N/A</v>
      </c>
      <c r="E23" s="40" t="e">
        <f>VLOOKUP(A23,入库表!C$4:G$500,5,0)</f>
        <v>#N/A</v>
      </c>
      <c r="F23" s="40" t="e">
        <f t="shared" si="0"/>
        <v>#N/A</v>
      </c>
      <c r="G23" s="40" t="e">
        <f>VLOOKUP(A23,入库表!C$3:I$600,7,0)</f>
        <v>#N/A</v>
      </c>
      <c r="H23" s="55">
        <f>入库表!G22</f>
        <v>0</v>
      </c>
      <c r="I23" s="32"/>
      <c r="J23" s="32"/>
      <c r="K23" s="48"/>
    </row>
    <row r="24" spans="1:11" s="49" customFormat="1" ht="17.25" customHeight="1">
      <c r="A24" s="32"/>
      <c r="B24" s="39" t="e">
        <f>VLOOKUP(A24,入库表!$C$4:$D$900,2,0)</f>
        <v>#N/A</v>
      </c>
      <c r="C24" s="39" t="e">
        <f>VLOOKUP(A24,入库表!C$4:E$700,3,0)</f>
        <v>#N/A</v>
      </c>
      <c r="D24" s="39" t="e">
        <f>VLOOKUP(A24,入库表!C$4:F$700,4,0)</f>
        <v>#N/A</v>
      </c>
      <c r="E24" s="40" t="e">
        <f>VLOOKUP(A24,入库表!C$4:G$500,5,0)</f>
        <v>#N/A</v>
      </c>
      <c r="F24" s="40" t="e">
        <f t="shared" si="0"/>
        <v>#N/A</v>
      </c>
      <c r="G24" s="40" t="e">
        <f>VLOOKUP(A24,入库表!C$3:I$600,7,0)</f>
        <v>#N/A</v>
      </c>
      <c r="H24" s="55">
        <f>入库表!G23</f>
        <v>0</v>
      </c>
      <c r="I24" s="32"/>
      <c r="J24" s="32"/>
      <c r="K24" s="48"/>
    </row>
    <row r="25" spans="1:11" s="49" customFormat="1" ht="17.25" customHeight="1">
      <c r="A25" s="32"/>
      <c r="B25" s="39" t="e">
        <f>VLOOKUP(A25,入库表!$C$4:$D$900,2,0)</f>
        <v>#N/A</v>
      </c>
      <c r="C25" s="39" t="e">
        <f>VLOOKUP(A25,入库表!C$4:E$700,3,0)</f>
        <v>#N/A</v>
      </c>
      <c r="D25" s="39" t="e">
        <f>VLOOKUP(A25,入库表!C$4:F$700,4,0)</f>
        <v>#N/A</v>
      </c>
      <c r="E25" s="40" t="e">
        <f>VLOOKUP(A25,入库表!C$4:G$500,5,0)</f>
        <v>#N/A</v>
      </c>
      <c r="F25" s="40" t="e">
        <f t="shared" si="0"/>
        <v>#N/A</v>
      </c>
      <c r="G25" s="40" t="e">
        <f>VLOOKUP(A25,入库表!C$3:I$600,7,0)</f>
        <v>#N/A</v>
      </c>
      <c r="H25" s="55">
        <f>入库表!G24</f>
        <v>0</v>
      </c>
      <c r="I25" s="32"/>
      <c r="J25" s="32"/>
      <c r="K25" s="48"/>
    </row>
    <row r="26" spans="1:11" s="49" customFormat="1" ht="17.25" customHeight="1">
      <c r="A26" s="32"/>
      <c r="B26" s="39" t="e">
        <f>VLOOKUP(A26,入库表!$C$4:$D$900,2,0)</f>
        <v>#N/A</v>
      </c>
      <c r="C26" s="39" t="e">
        <f>VLOOKUP(A26,入库表!C$4:E$700,3,0)</f>
        <v>#N/A</v>
      </c>
      <c r="D26" s="39" t="e">
        <f>VLOOKUP(A26,入库表!C$4:F$700,4,0)</f>
        <v>#N/A</v>
      </c>
      <c r="E26" s="40" t="e">
        <f>VLOOKUP(A26,入库表!C$4:G$500,5,0)</f>
        <v>#N/A</v>
      </c>
      <c r="F26" s="40" t="e">
        <f t="shared" si="0"/>
        <v>#N/A</v>
      </c>
      <c r="G26" s="40" t="e">
        <f>VLOOKUP(A26,入库表!C$3:I$600,7,0)</f>
        <v>#N/A</v>
      </c>
      <c r="H26" s="55">
        <f>入库表!G25</f>
        <v>0</v>
      </c>
      <c r="I26" s="32"/>
      <c r="J26" s="32"/>
      <c r="K26" s="48"/>
    </row>
    <row r="27" spans="1:11" s="49" customFormat="1" ht="17.25" customHeight="1">
      <c r="A27" s="32"/>
      <c r="B27" s="39" t="e">
        <f>VLOOKUP(A27,入库表!$C$4:$D$900,2,0)</f>
        <v>#N/A</v>
      </c>
      <c r="C27" s="39" t="e">
        <f>VLOOKUP(A27,入库表!C$4:E$700,3,0)</f>
        <v>#N/A</v>
      </c>
      <c r="D27" s="39" t="e">
        <f>VLOOKUP(A27,入库表!C$4:F$700,4,0)</f>
        <v>#N/A</v>
      </c>
      <c r="E27" s="40" t="e">
        <f>VLOOKUP(A27,入库表!C$4:G$500,5,0)</f>
        <v>#N/A</v>
      </c>
      <c r="F27" s="40" t="e">
        <f t="shared" si="0"/>
        <v>#N/A</v>
      </c>
      <c r="G27" s="40" t="e">
        <f>VLOOKUP(A27,入库表!C$3:I$600,7,0)</f>
        <v>#N/A</v>
      </c>
      <c r="H27" s="55">
        <f>入库表!G26</f>
        <v>0</v>
      </c>
      <c r="I27" s="32"/>
      <c r="J27" s="32"/>
      <c r="K27" s="48"/>
    </row>
    <row r="28" spans="1:11" s="49" customFormat="1" ht="17.25" customHeight="1">
      <c r="A28" s="32"/>
      <c r="B28" s="39" t="e">
        <f>VLOOKUP(A28,入库表!$C$4:$D$900,2,0)</f>
        <v>#N/A</v>
      </c>
      <c r="C28" s="39" t="e">
        <f>VLOOKUP(A28,入库表!C$4:E$700,3,0)</f>
        <v>#N/A</v>
      </c>
      <c r="D28" s="39" t="e">
        <f>VLOOKUP(A28,入库表!C$4:F$700,4,0)</f>
        <v>#N/A</v>
      </c>
      <c r="E28" s="40" t="e">
        <f>VLOOKUP(A28,入库表!C$4:G$500,5,0)</f>
        <v>#N/A</v>
      </c>
      <c r="F28" s="40" t="e">
        <f t="shared" si="0"/>
        <v>#N/A</v>
      </c>
      <c r="G28" s="40" t="e">
        <f>VLOOKUP(A28,入库表!C$3:I$600,7,0)</f>
        <v>#N/A</v>
      </c>
      <c r="H28" s="55">
        <f>入库表!G27</f>
        <v>0</v>
      </c>
      <c r="I28" s="32"/>
      <c r="J28" s="32"/>
      <c r="K28" s="48"/>
    </row>
    <row r="29" spans="1:11" s="49" customFormat="1" ht="17.25" customHeight="1">
      <c r="A29" s="32"/>
      <c r="B29" s="39" t="e">
        <f>VLOOKUP(A29,入库表!$C$4:$D$900,2,0)</f>
        <v>#N/A</v>
      </c>
      <c r="C29" s="39" t="e">
        <f>VLOOKUP(A29,入库表!C$4:E$700,3,0)</f>
        <v>#N/A</v>
      </c>
      <c r="D29" s="39" t="e">
        <f>VLOOKUP(A29,入库表!C$4:F$700,4,0)</f>
        <v>#N/A</v>
      </c>
      <c r="E29" s="40" t="e">
        <f>VLOOKUP(A29,入库表!C$4:G$500,5,0)</f>
        <v>#N/A</v>
      </c>
      <c r="F29" s="40" t="e">
        <f t="shared" si="0"/>
        <v>#N/A</v>
      </c>
      <c r="G29" s="40" t="e">
        <f>VLOOKUP(A29,入库表!C$3:I$600,7,0)</f>
        <v>#N/A</v>
      </c>
      <c r="H29" s="55">
        <f>入库表!G28</f>
        <v>0</v>
      </c>
      <c r="I29" s="32"/>
      <c r="J29" s="32"/>
      <c r="K29" s="48"/>
    </row>
    <row r="30" spans="1:11" s="49" customFormat="1" ht="17.25" customHeight="1">
      <c r="A30" s="32"/>
      <c r="B30" s="39" t="e">
        <f>VLOOKUP(A30,入库表!$C$4:$D$900,2,0)</f>
        <v>#N/A</v>
      </c>
      <c r="C30" s="39" t="e">
        <f>VLOOKUP(A30,入库表!C$4:E$700,3,0)</f>
        <v>#N/A</v>
      </c>
      <c r="D30" s="39" t="e">
        <f>VLOOKUP(A30,入库表!C$4:F$700,4,0)</f>
        <v>#N/A</v>
      </c>
      <c r="E30" s="40" t="e">
        <f>VLOOKUP(A30,入库表!C$4:G$500,5,0)</f>
        <v>#N/A</v>
      </c>
      <c r="F30" s="40" t="e">
        <f t="shared" si="0"/>
        <v>#N/A</v>
      </c>
      <c r="G30" s="40" t="e">
        <f>VLOOKUP(A30,入库表!C$3:I$600,7,0)</f>
        <v>#N/A</v>
      </c>
      <c r="H30" s="55">
        <f>入库表!G29</f>
        <v>0</v>
      </c>
      <c r="I30" s="32"/>
      <c r="J30" s="32"/>
      <c r="K30" s="48"/>
    </row>
    <row r="31" spans="1:11" s="49" customFormat="1" ht="17.25" customHeight="1">
      <c r="A31" s="32"/>
      <c r="B31" s="39" t="e">
        <f>VLOOKUP(A31,入库表!$C$4:$D$900,2,0)</f>
        <v>#N/A</v>
      </c>
      <c r="C31" s="39" t="e">
        <f>VLOOKUP(A31,入库表!C$4:E$700,3,0)</f>
        <v>#N/A</v>
      </c>
      <c r="D31" s="39" t="e">
        <f>VLOOKUP(A31,入库表!C$4:F$700,4,0)</f>
        <v>#N/A</v>
      </c>
      <c r="E31" s="40" t="e">
        <f>VLOOKUP(A31,入库表!C$4:G$500,5,0)</f>
        <v>#N/A</v>
      </c>
      <c r="F31" s="40" t="e">
        <f t="shared" si="0"/>
        <v>#N/A</v>
      </c>
      <c r="G31" s="40" t="e">
        <f>VLOOKUP(A31,入库表!C$3:I$600,7,0)</f>
        <v>#N/A</v>
      </c>
      <c r="H31" s="55">
        <f>入库表!G30</f>
        <v>0</v>
      </c>
      <c r="I31" s="32"/>
      <c r="J31" s="32"/>
      <c r="K31" s="48"/>
    </row>
    <row r="32" spans="1:11" s="49" customFormat="1" ht="17.25" customHeight="1">
      <c r="A32" s="32"/>
      <c r="B32" s="39" t="e">
        <f>VLOOKUP(A32,入库表!$C$4:$D$900,2,0)</f>
        <v>#N/A</v>
      </c>
      <c r="C32" s="39" t="e">
        <f>VLOOKUP(A32,入库表!C$4:E$700,3,0)</f>
        <v>#N/A</v>
      </c>
      <c r="D32" s="39" t="e">
        <f>VLOOKUP(A32,入库表!C$4:F$700,4,0)</f>
        <v>#N/A</v>
      </c>
      <c r="E32" s="40" t="e">
        <f>VLOOKUP(A32,入库表!C$4:G$500,5,0)</f>
        <v>#N/A</v>
      </c>
      <c r="F32" s="40" t="e">
        <f t="shared" si="0"/>
        <v>#N/A</v>
      </c>
      <c r="G32" s="40" t="e">
        <f>VLOOKUP(A32,入库表!C$3:I$600,7,0)</f>
        <v>#N/A</v>
      </c>
      <c r="H32" s="55">
        <f>入库表!G31</f>
        <v>0</v>
      </c>
      <c r="I32" s="32"/>
      <c r="J32" s="32"/>
      <c r="K32" s="48"/>
    </row>
    <row r="33" spans="1:11" s="49" customFormat="1" ht="17.25" customHeight="1">
      <c r="A33" s="32"/>
      <c r="B33" s="39" t="e">
        <f>VLOOKUP(A33,入库表!$C$4:$D$900,2,0)</f>
        <v>#N/A</v>
      </c>
      <c r="C33" s="39" t="e">
        <f>VLOOKUP(A33,入库表!C$4:E$700,3,0)</f>
        <v>#N/A</v>
      </c>
      <c r="D33" s="39" t="e">
        <f>VLOOKUP(A33,入库表!C$4:F$700,4,0)</f>
        <v>#N/A</v>
      </c>
      <c r="E33" s="40" t="e">
        <f>VLOOKUP(A33,入库表!C$4:G$500,5,0)</f>
        <v>#N/A</v>
      </c>
      <c r="F33" s="40" t="e">
        <f t="shared" si="0"/>
        <v>#N/A</v>
      </c>
      <c r="G33" s="40" t="e">
        <f>VLOOKUP(A33,入库表!C$3:I$600,7,0)</f>
        <v>#N/A</v>
      </c>
      <c r="H33" s="55">
        <f>入库表!G32</f>
        <v>0</v>
      </c>
      <c r="I33" s="32"/>
      <c r="J33" s="32"/>
      <c r="K33" s="48"/>
    </row>
    <row r="34" spans="1:11" s="49" customFormat="1" ht="17.25" customHeight="1">
      <c r="A34" s="32"/>
      <c r="B34" s="39" t="e">
        <f>VLOOKUP(A34,入库表!$C$4:$D$900,2,0)</f>
        <v>#N/A</v>
      </c>
      <c r="C34" s="39" t="e">
        <f>VLOOKUP(A34,入库表!C$4:E$700,3,0)</f>
        <v>#N/A</v>
      </c>
      <c r="D34" s="39" t="e">
        <f>VLOOKUP(A34,入库表!C$4:F$700,4,0)</f>
        <v>#N/A</v>
      </c>
      <c r="E34" s="40" t="e">
        <f>VLOOKUP(A34,入库表!C$4:G$500,5,0)</f>
        <v>#N/A</v>
      </c>
      <c r="F34" s="40" t="e">
        <f t="shared" si="0"/>
        <v>#N/A</v>
      </c>
      <c r="G34" s="40" t="e">
        <f>VLOOKUP(A34,入库表!C$3:I$600,7,0)</f>
        <v>#N/A</v>
      </c>
      <c r="H34" s="55">
        <f>入库表!G33</f>
        <v>0</v>
      </c>
      <c r="I34" s="32"/>
      <c r="J34" s="32"/>
      <c r="K34" s="48"/>
    </row>
    <row r="35" spans="1:11" s="49" customFormat="1" ht="17.25" customHeight="1">
      <c r="A35" s="32"/>
      <c r="B35" s="39" t="e">
        <f>VLOOKUP(A35,入库表!$C$4:$D$900,2,0)</f>
        <v>#N/A</v>
      </c>
      <c r="C35" s="39" t="e">
        <f>VLOOKUP(A35,入库表!C$4:E$700,3,0)</f>
        <v>#N/A</v>
      </c>
      <c r="D35" s="39" t="e">
        <f>VLOOKUP(A35,入库表!C$4:F$700,4,0)</f>
        <v>#N/A</v>
      </c>
      <c r="E35" s="40" t="e">
        <f>VLOOKUP(A35,入库表!C$4:G$500,5,0)</f>
        <v>#N/A</v>
      </c>
      <c r="F35" s="40" t="e">
        <f t="shared" si="0"/>
        <v>#N/A</v>
      </c>
      <c r="G35" s="40" t="e">
        <f>VLOOKUP(A35,入库表!C$3:I$600,7,0)</f>
        <v>#N/A</v>
      </c>
      <c r="H35" s="55">
        <f>入库表!G34</f>
        <v>0</v>
      </c>
      <c r="I35" s="32"/>
      <c r="J35" s="32"/>
      <c r="K35" s="48"/>
    </row>
    <row r="36" spans="1:11" s="49" customFormat="1" ht="17.25" customHeight="1">
      <c r="A36" s="32"/>
      <c r="B36" s="39" t="e">
        <f>VLOOKUP(A36,入库表!$C$4:$D$900,2,0)</f>
        <v>#N/A</v>
      </c>
      <c r="C36" s="39" t="e">
        <f>VLOOKUP(A36,入库表!C$4:E$700,3,0)</f>
        <v>#N/A</v>
      </c>
      <c r="D36" s="39" t="e">
        <f>VLOOKUP(A36,入库表!C$4:F$700,4,0)</f>
        <v>#N/A</v>
      </c>
      <c r="E36" s="40" t="e">
        <f>VLOOKUP(A36,入库表!C$4:G$500,5,0)</f>
        <v>#N/A</v>
      </c>
      <c r="F36" s="40" t="e">
        <f t="shared" ref="F36:F73" si="1">D36*E36</f>
        <v>#N/A</v>
      </c>
      <c r="G36" s="40" t="e">
        <f>VLOOKUP(A36,入库表!C$3:I$600,7,0)</f>
        <v>#N/A</v>
      </c>
      <c r="H36" s="55">
        <f>入库表!G35</f>
        <v>0</v>
      </c>
      <c r="I36" s="32"/>
      <c r="J36" s="32"/>
      <c r="K36" s="48"/>
    </row>
    <row r="37" spans="1:11" s="49" customFormat="1" ht="17.25" customHeight="1">
      <c r="A37" s="32"/>
      <c r="B37" s="39" t="e">
        <f>VLOOKUP(A37,入库表!$C$4:$D$900,2,0)</f>
        <v>#N/A</v>
      </c>
      <c r="C37" s="39" t="e">
        <f>VLOOKUP(A37,入库表!C$4:E$700,3,0)</f>
        <v>#N/A</v>
      </c>
      <c r="D37" s="39" t="e">
        <f>VLOOKUP(A37,入库表!C$4:F$700,4,0)</f>
        <v>#N/A</v>
      </c>
      <c r="E37" s="40" t="e">
        <f>VLOOKUP(A37,入库表!C$4:G$500,5,0)</f>
        <v>#N/A</v>
      </c>
      <c r="F37" s="40" t="e">
        <f t="shared" si="1"/>
        <v>#N/A</v>
      </c>
      <c r="G37" s="40" t="e">
        <f>VLOOKUP(A37,入库表!C$3:I$600,7,0)</f>
        <v>#N/A</v>
      </c>
      <c r="H37" s="55">
        <f>入库表!G36</f>
        <v>0</v>
      </c>
      <c r="I37" s="32"/>
      <c r="J37" s="32"/>
      <c r="K37" s="48"/>
    </row>
    <row r="38" spans="1:11" s="49" customFormat="1" ht="17.25" customHeight="1">
      <c r="A38" s="32"/>
      <c r="B38" s="39" t="e">
        <f>VLOOKUP(A38,入库表!$C$4:$D$900,2,0)</f>
        <v>#N/A</v>
      </c>
      <c r="C38" s="39" t="e">
        <f>VLOOKUP(A38,入库表!C$4:E$700,3,0)</f>
        <v>#N/A</v>
      </c>
      <c r="D38" s="39" t="e">
        <f>VLOOKUP(A38,入库表!C$4:F$700,4,0)</f>
        <v>#N/A</v>
      </c>
      <c r="E38" s="40" t="e">
        <f>VLOOKUP(A38,入库表!C$4:G$500,5,0)</f>
        <v>#N/A</v>
      </c>
      <c r="F38" s="40" t="e">
        <f t="shared" si="1"/>
        <v>#N/A</v>
      </c>
      <c r="G38" s="40" t="e">
        <f>VLOOKUP(A38,入库表!C$3:I$600,7,0)</f>
        <v>#N/A</v>
      </c>
      <c r="H38" s="55">
        <f>入库表!G37</f>
        <v>0</v>
      </c>
      <c r="I38" s="32"/>
      <c r="J38" s="32"/>
      <c r="K38" s="48"/>
    </row>
    <row r="39" spans="1:11" s="49" customFormat="1" ht="17.25" customHeight="1">
      <c r="A39" s="32"/>
      <c r="B39" s="39" t="e">
        <f>VLOOKUP(A39,入库表!$C$4:$D$900,2,0)</f>
        <v>#N/A</v>
      </c>
      <c r="C39" s="39" t="e">
        <f>VLOOKUP(A39,入库表!C$4:E$700,3,0)</f>
        <v>#N/A</v>
      </c>
      <c r="D39" s="39" t="e">
        <f>VLOOKUP(A39,入库表!C$4:F$700,4,0)</f>
        <v>#N/A</v>
      </c>
      <c r="E39" s="40" t="e">
        <f>VLOOKUP(A39,入库表!C$4:G$500,5,0)</f>
        <v>#N/A</v>
      </c>
      <c r="F39" s="40" t="e">
        <f t="shared" si="1"/>
        <v>#N/A</v>
      </c>
      <c r="G39" s="40" t="e">
        <f>VLOOKUP(A39,入库表!C$3:I$600,7,0)</f>
        <v>#N/A</v>
      </c>
      <c r="H39" s="55">
        <f>入库表!G38</f>
        <v>0</v>
      </c>
      <c r="I39" s="32"/>
      <c r="J39" s="32"/>
      <c r="K39" s="48"/>
    </row>
    <row r="40" spans="1:11" s="49" customFormat="1" ht="17.25" customHeight="1">
      <c r="A40" s="32"/>
      <c r="B40" s="39" t="e">
        <f>VLOOKUP(A40,入库表!$C$4:$D$900,2,0)</f>
        <v>#N/A</v>
      </c>
      <c r="C40" s="39" t="e">
        <f>VLOOKUP(A40,入库表!C$4:E$700,3,0)</f>
        <v>#N/A</v>
      </c>
      <c r="D40" s="39" t="e">
        <f>VLOOKUP(A40,入库表!C$4:F$700,4,0)</f>
        <v>#N/A</v>
      </c>
      <c r="E40" s="40" t="e">
        <f>VLOOKUP(A40,入库表!C$4:G$500,5,0)</f>
        <v>#N/A</v>
      </c>
      <c r="F40" s="40" t="e">
        <f t="shared" si="1"/>
        <v>#N/A</v>
      </c>
      <c r="G40" s="40" t="e">
        <f>VLOOKUP(A40,入库表!C$3:I$600,7,0)</f>
        <v>#N/A</v>
      </c>
      <c r="H40" s="55">
        <f>入库表!G39</f>
        <v>0</v>
      </c>
      <c r="I40" s="32"/>
      <c r="J40" s="32"/>
      <c r="K40" s="48"/>
    </row>
    <row r="41" spans="1:11" s="49" customFormat="1" ht="17.25" customHeight="1">
      <c r="A41" s="32"/>
      <c r="B41" s="39" t="e">
        <f>VLOOKUP(A41,入库表!$C$4:$D$900,2,0)</f>
        <v>#N/A</v>
      </c>
      <c r="C41" s="39" t="e">
        <f>VLOOKUP(A41,入库表!C$4:E$700,3,0)</f>
        <v>#N/A</v>
      </c>
      <c r="D41" s="39" t="e">
        <f>VLOOKUP(A41,入库表!C$4:F$700,4,0)</f>
        <v>#N/A</v>
      </c>
      <c r="E41" s="40" t="e">
        <f>VLOOKUP(A41,入库表!C$4:G$500,5,0)</f>
        <v>#N/A</v>
      </c>
      <c r="F41" s="40" t="e">
        <f t="shared" si="1"/>
        <v>#N/A</v>
      </c>
      <c r="G41" s="40" t="e">
        <f>VLOOKUP(A41,入库表!C$3:I$600,7,0)</f>
        <v>#N/A</v>
      </c>
      <c r="H41" s="55">
        <f>入库表!G40</f>
        <v>0</v>
      </c>
      <c r="I41" s="32"/>
      <c r="J41" s="32"/>
      <c r="K41" s="48"/>
    </row>
    <row r="42" spans="1:11" s="49" customFormat="1" ht="17.25" customHeight="1">
      <c r="A42" s="32"/>
      <c r="B42" s="39" t="e">
        <f>VLOOKUP(A42,入库表!$C$4:$D$900,2,0)</f>
        <v>#N/A</v>
      </c>
      <c r="C42" s="39" t="e">
        <f>VLOOKUP(A42,入库表!C$4:E$700,3,0)</f>
        <v>#N/A</v>
      </c>
      <c r="D42" s="39" t="e">
        <f>VLOOKUP(A42,入库表!C$4:F$700,4,0)</f>
        <v>#N/A</v>
      </c>
      <c r="E42" s="40" t="e">
        <f>VLOOKUP(A42,入库表!C$4:G$500,5,0)</f>
        <v>#N/A</v>
      </c>
      <c r="F42" s="40" t="e">
        <f t="shared" si="1"/>
        <v>#N/A</v>
      </c>
      <c r="G42" s="40" t="e">
        <f>VLOOKUP(A42,入库表!C$3:I$600,7,0)</f>
        <v>#N/A</v>
      </c>
      <c r="H42" s="55">
        <f>入库表!G41</f>
        <v>0</v>
      </c>
      <c r="I42" s="32"/>
      <c r="J42" s="32"/>
      <c r="K42" s="48"/>
    </row>
    <row r="43" spans="1:11" s="49" customFormat="1" ht="17.25" customHeight="1">
      <c r="A43" s="32"/>
      <c r="B43" s="39" t="e">
        <f>VLOOKUP(A43,入库表!$C$4:$D$900,2,0)</f>
        <v>#N/A</v>
      </c>
      <c r="C43" s="39" t="e">
        <f>VLOOKUP(A43,入库表!C$4:E$700,3,0)</f>
        <v>#N/A</v>
      </c>
      <c r="D43" s="39" t="e">
        <f>VLOOKUP(A43,入库表!C$4:F$700,4,0)</f>
        <v>#N/A</v>
      </c>
      <c r="E43" s="40" t="e">
        <f>VLOOKUP(A43,入库表!C$4:G$500,5,0)</f>
        <v>#N/A</v>
      </c>
      <c r="F43" s="40" t="e">
        <f t="shared" si="1"/>
        <v>#N/A</v>
      </c>
      <c r="G43" s="40" t="e">
        <f>VLOOKUP(A43,入库表!C$3:I$600,7,0)</f>
        <v>#N/A</v>
      </c>
      <c r="H43" s="55">
        <f>入库表!G42</f>
        <v>0</v>
      </c>
      <c r="I43" s="32"/>
      <c r="J43" s="32"/>
      <c r="K43" s="48"/>
    </row>
    <row r="44" spans="1:11" s="49" customFormat="1" ht="17.25" customHeight="1">
      <c r="A44" s="32"/>
      <c r="B44" s="39" t="e">
        <f>VLOOKUP(A44,入库表!$C$4:$D$900,2,0)</f>
        <v>#N/A</v>
      </c>
      <c r="C44" s="39" t="e">
        <f>VLOOKUP(A44,入库表!C$4:E$700,3,0)</f>
        <v>#N/A</v>
      </c>
      <c r="D44" s="39" t="e">
        <f>VLOOKUP(A44,入库表!C$4:F$700,4,0)</f>
        <v>#N/A</v>
      </c>
      <c r="E44" s="40" t="e">
        <f>VLOOKUP(A44,入库表!C$4:G$500,5,0)</f>
        <v>#N/A</v>
      </c>
      <c r="F44" s="40" t="e">
        <f t="shared" si="1"/>
        <v>#N/A</v>
      </c>
      <c r="G44" s="40" t="e">
        <f>VLOOKUP(A44,入库表!C$3:I$600,7,0)</f>
        <v>#N/A</v>
      </c>
      <c r="H44" s="55">
        <f>入库表!G43</f>
        <v>0</v>
      </c>
      <c r="I44" s="32"/>
      <c r="J44" s="32"/>
      <c r="K44" s="48"/>
    </row>
    <row r="45" spans="1:11" s="49" customFormat="1" ht="17.25" customHeight="1">
      <c r="A45" s="32"/>
      <c r="B45" s="39" t="e">
        <f>VLOOKUP(A45,入库表!$C$4:$D$900,2,0)</f>
        <v>#N/A</v>
      </c>
      <c r="C45" s="39" t="e">
        <f>VLOOKUP(A45,入库表!C$4:E$700,3,0)</f>
        <v>#N/A</v>
      </c>
      <c r="D45" s="39" t="e">
        <f>VLOOKUP(A45,入库表!C$4:F$700,4,0)</f>
        <v>#N/A</v>
      </c>
      <c r="E45" s="40" t="e">
        <f>VLOOKUP(A45,入库表!C$4:G$500,5,0)</f>
        <v>#N/A</v>
      </c>
      <c r="F45" s="40" t="e">
        <f t="shared" si="1"/>
        <v>#N/A</v>
      </c>
      <c r="G45" s="40" t="e">
        <f>VLOOKUP(A45,入库表!C$3:I$600,7,0)</f>
        <v>#N/A</v>
      </c>
      <c r="H45" s="55">
        <f>入库表!G44</f>
        <v>0</v>
      </c>
      <c r="I45" s="32"/>
      <c r="J45" s="32"/>
      <c r="K45" s="48"/>
    </row>
    <row r="46" spans="1:11" s="49" customFormat="1" ht="17.25" customHeight="1">
      <c r="A46" s="32"/>
      <c r="B46" s="39" t="e">
        <f>VLOOKUP(A46,入库表!$C$4:$D$900,2,0)</f>
        <v>#N/A</v>
      </c>
      <c r="C46" s="39" t="e">
        <f>VLOOKUP(A46,入库表!C$4:E$700,3,0)</f>
        <v>#N/A</v>
      </c>
      <c r="D46" s="39" t="e">
        <f>VLOOKUP(A46,入库表!C$4:F$700,4,0)</f>
        <v>#N/A</v>
      </c>
      <c r="E46" s="40" t="e">
        <f>VLOOKUP(A46,入库表!C$4:G$500,5,0)</f>
        <v>#N/A</v>
      </c>
      <c r="F46" s="40" t="e">
        <f t="shared" si="1"/>
        <v>#N/A</v>
      </c>
      <c r="G46" s="40" t="e">
        <f>VLOOKUP(A46,入库表!C$3:I$600,7,0)</f>
        <v>#N/A</v>
      </c>
      <c r="H46" s="55">
        <f>入库表!G45</f>
        <v>0</v>
      </c>
      <c r="I46" s="32"/>
      <c r="J46" s="32"/>
      <c r="K46" s="48"/>
    </row>
    <row r="47" spans="1:11" s="49" customFormat="1" ht="17.25" customHeight="1">
      <c r="A47" s="32"/>
      <c r="B47" s="39" t="e">
        <f>VLOOKUP(A47,入库表!$C$4:$D$900,2,0)</f>
        <v>#N/A</v>
      </c>
      <c r="C47" s="39" t="e">
        <f>VLOOKUP(A47,入库表!C$4:E$700,3,0)</f>
        <v>#N/A</v>
      </c>
      <c r="D47" s="39" t="e">
        <f>VLOOKUP(A47,入库表!C$4:F$700,4,0)</f>
        <v>#N/A</v>
      </c>
      <c r="E47" s="40" t="e">
        <f>VLOOKUP(A47,入库表!C$4:G$500,5,0)</f>
        <v>#N/A</v>
      </c>
      <c r="F47" s="40" t="e">
        <f t="shared" si="1"/>
        <v>#N/A</v>
      </c>
      <c r="G47" s="40" t="e">
        <f>VLOOKUP(A47,入库表!C$3:I$600,7,0)</f>
        <v>#N/A</v>
      </c>
      <c r="H47" s="55">
        <f>入库表!G46</f>
        <v>0</v>
      </c>
      <c r="I47" s="32"/>
      <c r="J47" s="32"/>
      <c r="K47" s="48"/>
    </row>
    <row r="48" spans="1:11" s="49" customFormat="1" ht="17.25" customHeight="1">
      <c r="A48" s="32"/>
      <c r="B48" s="39" t="e">
        <f>VLOOKUP(A48,入库表!$C$4:$D$900,2,0)</f>
        <v>#N/A</v>
      </c>
      <c r="C48" s="39" t="e">
        <f>VLOOKUP(A48,入库表!C$4:E$700,3,0)</f>
        <v>#N/A</v>
      </c>
      <c r="D48" s="39" t="e">
        <f>VLOOKUP(A48,入库表!C$4:F$700,4,0)</f>
        <v>#N/A</v>
      </c>
      <c r="E48" s="40" t="e">
        <f>VLOOKUP(A48,入库表!C$4:G$500,5,0)</f>
        <v>#N/A</v>
      </c>
      <c r="F48" s="40" t="e">
        <f t="shared" si="1"/>
        <v>#N/A</v>
      </c>
      <c r="G48" s="40" t="e">
        <f>VLOOKUP(A48,入库表!C$3:I$600,7,0)</f>
        <v>#N/A</v>
      </c>
      <c r="H48" s="55">
        <f>入库表!G47</f>
        <v>0</v>
      </c>
      <c r="I48" s="32"/>
      <c r="J48" s="32"/>
      <c r="K48" s="48"/>
    </row>
    <row r="49" spans="1:11" s="49" customFormat="1" ht="17.25" customHeight="1">
      <c r="A49" s="32"/>
      <c r="B49" s="39" t="e">
        <f>VLOOKUP(A49,入库表!$C$4:$D$900,2,0)</f>
        <v>#N/A</v>
      </c>
      <c r="C49" s="39" t="e">
        <f>VLOOKUP(A49,入库表!C$4:E$700,3,0)</f>
        <v>#N/A</v>
      </c>
      <c r="D49" s="39" t="e">
        <f>VLOOKUP(A49,入库表!C$4:F$700,4,0)</f>
        <v>#N/A</v>
      </c>
      <c r="E49" s="40" t="e">
        <f>VLOOKUP(A49,入库表!C$4:G$500,5,0)</f>
        <v>#N/A</v>
      </c>
      <c r="F49" s="40" t="e">
        <f t="shared" si="1"/>
        <v>#N/A</v>
      </c>
      <c r="G49" s="40" t="e">
        <f>VLOOKUP(A49,入库表!C$3:I$600,7,0)</f>
        <v>#N/A</v>
      </c>
      <c r="H49" s="55">
        <f>入库表!G48</f>
        <v>0</v>
      </c>
      <c r="I49" s="32"/>
      <c r="J49" s="32"/>
      <c r="K49" s="48"/>
    </row>
    <row r="50" spans="1:11" s="49" customFormat="1" ht="17.25" customHeight="1">
      <c r="A50" s="32"/>
      <c r="B50" s="39" t="e">
        <f>VLOOKUP(A50,入库表!$C$4:$D$900,2,0)</f>
        <v>#N/A</v>
      </c>
      <c r="C50" s="39" t="e">
        <f>VLOOKUP(A50,入库表!C$4:E$700,3,0)</f>
        <v>#N/A</v>
      </c>
      <c r="D50" s="39" t="e">
        <f>VLOOKUP(A50,入库表!C$4:F$700,4,0)</f>
        <v>#N/A</v>
      </c>
      <c r="E50" s="40" t="e">
        <f>VLOOKUP(A50,入库表!C$4:G$500,5,0)</f>
        <v>#N/A</v>
      </c>
      <c r="F50" s="40" t="e">
        <f t="shared" si="1"/>
        <v>#N/A</v>
      </c>
      <c r="G50" s="40" t="e">
        <f>VLOOKUP(A50,入库表!C$3:I$600,7,0)</f>
        <v>#N/A</v>
      </c>
      <c r="H50" s="55">
        <f>入库表!G49</f>
        <v>0</v>
      </c>
      <c r="I50" s="32"/>
      <c r="J50" s="32"/>
      <c r="K50" s="48"/>
    </row>
    <row r="51" spans="1:11" s="49" customFormat="1" ht="17.25" customHeight="1">
      <c r="A51" s="32"/>
      <c r="B51" s="39" t="e">
        <f>VLOOKUP(A51,入库表!$C$4:$D$900,2,0)</f>
        <v>#N/A</v>
      </c>
      <c r="C51" s="39" t="e">
        <f>VLOOKUP(A51,入库表!C$4:E$700,3,0)</f>
        <v>#N/A</v>
      </c>
      <c r="D51" s="39" t="e">
        <f>VLOOKUP(A51,入库表!C$4:F$700,4,0)</f>
        <v>#N/A</v>
      </c>
      <c r="E51" s="40" t="e">
        <f>VLOOKUP(A51,入库表!C$4:G$500,5,0)</f>
        <v>#N/A</v>
      </c>
      <c r="F51" s="40" t="e">
        <f t="shared" si="1"/>
        <v>#N/A</v>
      </c>
      <c r="G51" s="40" t="e">
        <f>VLOOKUP(A51,入库表!C$3:I$600,7,0)</f>
        <v>#N/A</v>
      </c>
      <c r="H51" s="55">
        <f>入库表!G50</f>
        <v>0</v>
      </c>
      <c r="I51" s="32"/>
      <c r="J51" s="32"/>
      <c r="K51" s="48"/>
    </row>
    <row r="52" spans="1:11" s="49" customFormat="1" ht="17.25" customHeight="1">
      <c r="A52" s="32"/>
      <c r="B52" s="39" t="e">
        <f>VLOOKUP(A52,入库表!$C$4:$D$900,2,0)</f>
        <v>#N/A</v>
      </c>
      <c r="C52" s="39" t="e">
        <f>VLOOKUP(A52,入库表!C$4:E$700,3,0)</f>
        <v>#N/A</v>
      </c>
      <c r="D52" s="39" t="e">
        <f>VLOOKUP(A52,入库表!C$4:F$700,4,0)</f>
        <v>#N/A</v>
      </c>
      <c r="E52" s="40" t="e">
        <f>VLOOKUP(A52,入库表!C$4:G$500,5,0)</f>
        <v>#N/A</v>
      </c>
      <c r="F52" s="40" t="e">
        <f t="shared" si="1"/>
        <v>#N/A</v>
      </c>
      <c r="G52" s="40" t="e">
        <f>VLOOKUP(A52,入库表!C$3:I$600,7,0)</f>
        <v>#N/A</v>
      </c>
      <c r="H52" s="55">
        <f>入库表!G51</f>
        <v>0</v>
      </c>
      <c r="I52" s="32"/>
      <c r="J52" s="32"/>
      <c r="K52" s="48"/>
    </row>
    <row r="53" spans="1:11" s="49" customFormat="1" ht="17.25" customHeight="1">
      <c r="A53" s="32"/>
      <c r="B53" s="39" t="e">
        <f>VLOOKUP(A53,入库表!$C$4:$D$900,2,0)</f>
        <v>#N/A</v>
      </c>
      <c r="C53" s="39" t="e">
        <f>VLOOKUP(A53,入库表!C$4:E$700,3,0)</f>
        <v>#N/A</v>
      </c>
      <c r="D53" s="39" t="e">
        <f>VLOOKUP(A53,入库表!C$4:F$700,4,0)</f>
        <v>#N/A</v>
      </c>
      <c r="E53" s="40" t="e">
        <f>VLOOKUP(A53,入库表!C$4:G$500,5,0)</f>
        <v>#N/A</v>
      </c>
      <c r="F53" s="40" t="e">
        <f t="shared" si="1"/>
        <v>#N/A</v>
      </c>
      <c r="G53" s="40" t="e">
        <f>VLOOKUP(A53,入库表!C$3:I$600,7,0)</f>
        <v>#N/A</v>
      </c>
      <c r="H53" s="55">
        <f>入库表!G52</f>
        <v>0</v>
      </c>
      <c r="I53" s="32"/>
      <c r="J53" s="32"/>
      <c r="K53" s="48"/>
    </row>
    <row r="54" spans="1:11" s="49" customFormat="1" ht="17.25" customHeight="1">
      <c r="A54" s="32"/>
      <c r="B54" s="39" t="e">
        <f>VLOOKUP(A54,入库表!$C$4:$D$900,2,0)</f>
        <v>#N/A</v>
      </c>
      <c r="C54" s="39" t="e">
        <f>VLOOKUP(A54,入库表!C$4:E$700,3,0)</f>
        <v>#N/A</v>
      </c>
      <c r="D54" s="39" t="e">
        <f>VLOOKUP(A54,入库表!C$4:F$700,4,0)</f>
        <v>#N/A</v>
      </c>
      <c r="E54" s="40" t="e">
        <f>VLOOKUP(A54,入库表!C$4:G$500,5,0)</f>
        <v>#N/A</v>
      </c>
      <c r="F54" s="40" t="e">
        <f t="shared" si="1"/>
        <v>#N/A</v>
      </c>
      <c r="G54" s="40" t="e">
        <f>VLOOKUP(A54,入库表!C$3:I$600,7,0)</f>
        <v>#N/A</v>
      </c>
      <c r="H54" s="55">
        <f>入库表!G53</f>
        <v>0</v>
      </c>
      <c r="I54" s="32"/>
      <c r="J54" s="32"/>
      <c r="K54" s="48"/>
    </row>
    <row r="55" spans="1:11" s="49" customFormat="1" ht="17.25" customHeight="1">
      <c r="A55" s="32"/>
      <c r="B55" s="39" t="e">
        <f>VLOOKUP(A55,入库表!$C$4:$D$900,2,0)</f>
        <v>#N/A</v>
      </c>
      <c r="C55" s="39" t="e">
        <f>VLOOKUP(A55,入库表!C$4:E$700,3,0)</f>
        <v>#N/A</v>
      </c>
      <c r="D55" s="39" t="e">
        <f>VLOOKUP(A55,入库表!C$4:F$700,4,0)</f>
        <v>#N/A</v>
      </c>
      <c r="E55" s="40" t="e">
        <f>VLOOKUP(A55,入库表!C$4:G$500,5,0)</f>
        <v>#N/A</v>
      </c>
      <c r="F55" s="40" t="e">
        <f t="shared" si="1"/>
        <v>#N/A</v>
      </c>
      <c r="G55" s="40" t="e">
        <f>VLOOKUP(A55,入库表!C$3:I$600,7,0)</f>
        <v>#N/A</v>
      </c>
      <c r="H55" s="55">
        <f>入库表!G54</f>
        <v>0</v>
      </c>
      <c r="I55" s="32"/>
      <c r="J55" s="32"/>
      <c r="K55" s="48"/>
    </row>
    <row r="56" spans="1:11" s="49" customFormat="1" ht="17.25" customHeight="1">
      <c r="A56" s="32"/>
      <c r="B56" s="39" t="e">
        <f>VLOOKUP(A56,入库表!$C$4:$D$900,2,0)</f>
        <v>#N/A</v>
      </c>
      <c r="C56" s="39" t="e">
        <f>VLOOKUP(A56,入库表!C$4:E$700,3,0)</f>
        <v>#N/A</v>
      </c>
      <c r="D56" s="39" t="e">
        <f>VLOOKUP(A56,入库表!C$4:F$700,4,0)</f>
        <v>#N/A</v>
      </c>
      <c r="E56" s="40" t="e">
        <f>VLOOKUP(A56,入库表!C$4:G$500,5,0)</f>
        <v>#N/A</v>
      </c>
      <c r="F56" s="40" t="e">
        <f t="shared" si="1"/>
        <v>#N/A</v>
      </c>
      <c r="G56" s="40" t="e">
        <f>VLOOKUP(A56,入库表!C$3:I$600,7,0)</f>
        <v>#N/A</v>
      </c>
      <c r="H56" s="55">
        <f>入库表!G55</f>
        <v>0</v>
      </c>
      <c r="I56" s="32"/>
      <c r="J56" s="32"/>
      <c r="K56" s="48"/>
    </row>
    <row r="57" spans="1:11" s="49" customFormat="1" ht="17.25" customHeight="1">
      <c r="A57" s="32"/>
      <c r="B57" s="39" t="e">
        <f>VLOOKUP(A57,入库表!$C$4:$D$900,2,0)</f>
        <v>#N/A</v>
      </c>
      <c r="C57" s="39" t="e">
        <f>VLOOKUP(A57,入库表!C$4:E$700,3,0)</f>
        <v>#N/A</v>
      </c>
      <c r="D57" s="39" t="e">
        <f>VLOOKUP(A57,入库表!C$4:F$700,4,0)</f>
        <v>#N/A</v>
      </c>
      <c r="E57" s="40" t="e">
        <f>VLOOKUP(A57,入库表!C$4:G$500,5,0)</f>
        <v>#N/A</v>
      </c>
      <c r="F57" s="40" t="e">
        <f t="shared" si="1"/>
        <v>#N/A</v>
      </c>
      <c r="G57" s="40" t="e">
        <f>VLOOKUP(A57,入库表!C$3:I$600,7,0)</f>
        <v>#N/A</v>
      </c>
      <c r="H57" s="55">
        <f>入库表!G56</f>
        <v>0</v>
      </c>
      <c r="I57" s="32"/>
      <c r="J57" s="32"/>
      <c r="K57" s="48"/>
    </row>
    <row r="58" spans="1:11" s="49" customFormat="1" ht="17.25" customHeight="1">
      <c r="A58" s="32"/>
      <c r="B58" s="39" t="e">
        <f>VLOOKUP(A58,入库表!$C$4:$D$900,2,0)</f>
        <v>#N/A</v>
      </c>
      <c r="C58" s="39" t="e">
        <f>VLOOKUP(A58,入库表!C$4:E$700,3,0)</f>
        <v>#N/A</v>
      </c>
      <c r="D58" s="39" t="e">
        <f>VLOOKUP(A58,入库表!C$4:F$700,4,0)</f>
        <v>#N/A</v>
      </c>
      <c r="E58" s="40" t="e">
        <f>VLOOKUP(A58,入库表!C$4:G$500,5,0)</f>
        <v>#N/A</v>
      </c>
      <c r="F58" s="40" t="e">
        <f t="shared" si="1"/>
        <v>#N/A</v>
      </c>
      <c r="G58" s="40" t="e">
        <f>VLOOKUP(A58,入库表!C$3:I$600,7,0)</f>
        <v>#N/A</v>
      </c>
      <c r="H58" s="55">
        <f>入库表!G57</f>
        <v>0</v>
      </c>
      <c r="I58" s="32"/>
      <c r="J58" s="32"/>
      <c r="K58" s="48"/>
    </row>
    <row r="59" spans="1:11" s="49" customFormat="1" ht="17.25" customHeight="1">
      <c r="A59" s="32"/>
      <c r="B59" s="39" t="e">
        <f>VLOOKUP(A59,入库表!$C$4:$D$900,2,0)</f>
        <v>#N/A</v>
      </c>
      <c r="C59" s="39" t="e">
        <f>VLOOKUP(A59,入库表!C$4:E$700,3,0)</f>
        <v>#N/A</v>
      </c>
      <c r="D59" s="39" t="e">
        <f>VLOOKUP(A59,入库表!C$4:F$700,4,0)</f>
        <v>#N/A</v>
      </c>
      <c r="E59" s="40" t="e">
        <f>VLOOKUP(A59,入库表!C$4:G$500,5,0)</f>
        <v>#N/A</v>
      </c>
      <c r="F59" s="40" t="e">
        <f t="shared" si="1"/>
        <v>#N/A</v>
      </c>
      <c r="G59" s="40" t="e">
        <f>VLOOKUP(A59,入库表!C$3:I$600,7,0)</f>
        <v>#N/A</v>
      </c>
      <c r="H59" s="55">
        <f>入库表!G58</f>
        <v>0</v>
      </c>
      <c r="I59" s="32"/>
      <c r="J59" s="32"/>
      <c r="K59" s="48"/>
    </row>
    <row r="60" spans="1:11" s="49" customFormat="1" ht="17.25" customHeight="1">
      <c r="A60" s="32"/>
      <c r="B60" s="39" t="e">
        <f>VLOOKUP(A60,入库表!$C$4:$D$900,2,0)</f>
        <v>#N/A</v>
      </c>
      <c r="C60" s="39" t="e">
        <f>VLOOKUP(A60,入库表!C$4:E$700,3,0)</f>
        <v>#N/A</v>
      </c>
      <c r="D60" s="39" t="e">
        <f>VLOOKUP(A60,入库表!C$4:F$700,4,0)</f>
        <v>#N/A</v>
      </c>
      <c r="E60" s="40" t="e">
        <f>VLOOKUP(A60,入库表!C$4:G$500,5,0)</f>
        <v>#N/A</v>
      </c>
      <c r="F60" s="40" t="e">
        <f t="shared" si="1"/>
        <v>#N/A</v>
      </c>
      <c r="G60" s="40" t="e">
        <f>VLOOKUP(A60,入库表!C$3:I$600,7,0)</f>
        <v>#N/A</v>
      </c>
      <c r="H60" s="55">
        <f>入库表!G59</f>
        <v>0</v>
      </c>
      <c r="I60" s="32"/>
      <c r="J60" s="32"/>
      <c r="K60" s="48"/>
    </row>
    <row r="61" spans="1:11" s="49" customFormat="1" ht="17.25" customHeight="1">
      <c r="A61" s="32"/>
      <c r="B61" s="39" t="e">
        <f>VLOOKUP(A61,入库表!$C$4:$D$900,2,0)</f>
        <v>#N/A</v>
      </c>
      <c r="C61" s="39" t="e">
        <f>VLOOKUP(A61,入库表!C$4:E$700,3,0)</f>
        <v>#N/A</v>
      </c>
      <c r="D61" s="39" t="e">
        <f>VLOOKUP(A61,入库表!C$4:F$700,4,0)</f>
        <v>#N/A</v>
      </c>
      <c r="E61" s="40" t="e">
        <f>VLOOKUP(A61,入库表!C$4:G$500,5,0)</f>
        <v>#N/A</v>
      </c>
      <c r="F61" s="40" t="e">
        <f t="shared" si="1"/>
        <v>#N/A</v>
      </c>
      <c r="G61" s="40" t="e">
        <f>VLOOKUP(A61,入库表!C$3:I$600,7,0)</f>
        <v>#N/A</v>
      </c>
      <c r="H61" s="55">
        <f>入库表!G60</f>
        <v>0</v>
      </c>
      <c r="I61" s="32"/>
      <c r="J61" s="32"/>
      <c r="K61" s="48"/>
    </row>
    <row r="62" spans="1:11" s="49" customFormat="1" ht="17.25" customHeight="1">
      <c r="A62" s="32"/>
      <c r="B62" s="39" t="e">
        <f>VLOOKUP(A62,入库表!$C$4:$D$900,2,0)</f>
        <v>#N/A</v>
      </c>
      <c r="C62" s="39" t="e">
        <f>VLOOKUP(A62,入库表!C$4:E$700,3,0)</f>
        <v>#N/A</v>
      </c>
      <c r="D62" s="39" t="e">
        <f>VLOOKUP(A62,入库表!C$4:F$700,4,0)</f>
        <v>#N/A</v>
      </c>
      <c r="E62" s="40" t="e">
        <f>VLOOKUP(A62,入库表!C$4:G$500,5,0)</f>
        <v>#N/A</v>
      </c>
      <c r="F62" s="40" t="e">
        <f t="shared" si="1"/>
        <v>#N/A</v>
      </c>
      <c r="G62" s="40" t="e">
        <f>VLOOKUP(A62,入库表!C$3:I$600,7,0)</f>
        <v>#N/A</v>
      </c>
      <c r="H62" s="55">
        <f>入库表!G61</f>
        <v>0</v>
      </c>
      <c r="I62" s="32"/>
      <c r="J62" s="32"/>
      <c r="K62" s="48"/>
    </row>
    <row r="63" spans="1:11" s="49" customFormat="1" ht="17.25" customHeight="1">
      <c r="A63" s="32"/>
      <c r="B63" s="39" t="e">
        <f>VLOOKUP(A63,入库表!$C$4:$D$900,2,0)</f>
        <v>#N/A</v>
      </c>
      <c r="C63" s="39" t="e">
        <f>VLOOKUP(A63,入库表!C$4:E$700,3,0)</f>
        <v>#N/A</v>
      </c>
      <c r="D63" s="39" t="e">
        <f>VLOOKUP(A63,入库表!C$4:F$700,4,0)</f>
        <v>#N/A</v>
      </c>
      <c r="E63" s="40" t="e">
        <f>VLOOKUP(A63,入库表!C$4:G$500,5,0)</f>
        <v>#N/A</v>
      </c>
      <c r="F63" s="40" t="e">
        <f t="shared" si="1"/>
        <v>#N/A</v>
      </c>
      <c r="G63" s="40" t="e">
        <f>VLOOKUP(A63,入库表!C$3:I$600,7,0)</f>
        <v>#N/A</v>
      </c>
      <c r="H63" s="55">
        <f>入库表!G62</f>
        <v>0</v>
      </c>
      <c r="I63" s="32"/>
      <c r="J63" s="32"/>
      <c r="K63" s="48"/>
    </row>
    <row r="64" spans="1:11" s="49" customFormat="1" ht="17.25" customHeight="1">
      <c r="A64" s="32"/>
      <c r="B64" s="39" t="e">
        <f>VLOOKUP(A64,入库表!$C$4:$D$900,2,0)</f>
        <v>#N/A</v>
      </c>
      <c r="C64" s="39" t="e">
        <f>VLOOKUP(A64,入库表!C$4:E$700,3,0)</f>
        <v>#N/A</v>
      </c>
      <c r="D64" s="39" t="e">
        <f>VLOOKUP(A64,入库表!C$4:F$700,4,0)</f>
        <v>#N/A</v>
      </c>
      <c r="E64" s="40" t="e">
        <f>VLOOKUP(A64,入库表!C$4:G$500,5,0)</f>
        <v>#N/A</v>
      </c>
      <c r="F64" s="40" t="e">
        <f t="shared" si="1"/>
        <v>#N/A</v>
      </c>
      <c r="G64" s="40" t="e">
        <f>VLOOKUP(A64,入库表!C$3:I$600,7,0)</f>
        <v>#N/A</v>
      </c>
      <c r="H64" s="55">
        <f>入库表!G63</f>
        <v>0</v>
      </c>
      <c r="I64" s="32"/>
      <c r="J64" s="32"/>
      <c r="K64" s="48"/>
    </row>
    <row r="65" spans="1:11" s="49" customFormat="1" ht="17.25" customHeight="1">
      <c r="A65" s="32"/>
      <c r="B65" s="39" t="e">
        <f>VLOOKUP(A65,入库表!$C$4:$D$900,2,0)</f>
        <v>#N/A</v>
      </c>
      <c r="C65" s="39" t="e">
        <f>VLOOKUP(A65,入库表!C$4:E$700,3,0)</f>
        <v>#N/A</v>
      </c>
      <c r="D65" s="39" t="e">
        <f>VLOOKUP(A65,入库表!C$4:F$700,4,0)</f>
        <v>#N/A</v>
      </c>
      <c r="E65" s="40" t="e">
        <f>VLOOKUP(A65,入库表!C$4:G$500,5,0)</f>
        <v>#N/A</v>
      </c>
      <c r="F65" s="40" t="e">
        <f t="shared" si="1"/>
        <v>#N/A</v>
      </c>
      <c r="G65" s="40" t="e">
        <f>VLOOKUP(A65,入库表!C$3:I$600,7,0)</f>
        <v>#N/A</v>
      </c>
      <c r="H65" s="55">
        <f>入库表!G64</f>
        <v>0</v>
      </c>
      <c r="I65" s="32"/>
      <c r="J65" s="32"/>
      <c r="K65" s="48"/>
    </row>
    <row r="66" spans="1:11" s="49" customFormat="1" ht="17.25" customHeight="1">
      <c r="A66" s="32"/>
      <c r="B66" s="39" t="e">
        <f>VLOOKUP(A66,入库表!$C$4:$D$900,2,0)</f>
        <v>#N/A</v>
      </c>
      <c r="C66" s="39" t="e">
        <f>VLOOKUP(A66,入库表!C$4:E$700,3,0)</f>
        <v>#N/A</v>
      </c>
      <c r="D66" s="39" t="e">
        <f>VLOOKUP(A66,入库表!C$4:F$700,4,0)</f>
        <v>#N/A</v>
      </c>
      <c r="E66" s="40" t="e">
        <f>VLOOKUP(A66,入库表!C$4:G$500,5,0)</f>
        <v>#N/A</v>
      </c>
      <c r="F66" s="40" t="e">
        <f t="shared" si="1"/>
        <v>#N/A</v>
      </c>
      <c r="G66" s="40" t="e">
        <f>VLOOKUP(A66,入库表!C$3:I$600,7,0)</f>
        <v>#N/A</v>
      </c>
      <c r="H66" s="55">
        <f>入库表!G65</f>
        <v>0</v>
      </c>
      <c r="I66" s="32"/>
      <c r="J66" s="32"/>
      <c r="K66" s="48"/>
    </row>
    <row r="67" spans="1:11" s="49" customFormat="1" ht="17.25" customHeight="1">
      <c r="A67" s="32"/>
      <c r="B67" s="39" t="e">
        <f>VLOOKUP(A67,入库表!$C$4:$D$900,2,0)</f>
        <v>#N/A</v>
      </c>
      <c r="C67" s="39" t="e">
        <f>VLOOKUP(A67,入库表!C$4:E$700,3,0)</f>
        <v>#N/A</v>
      </c>
      <c r="D67" s="39" t="e">
        <f>VLOOKUP(A67,入库表!C$4:F$700,4,0)</f>
        <v>#N/A</v>
      </c>
      <c r="E67" s="40" t="e">
        <f>VLOOKUP(A67,入库表!C$4:G$500,5,0)</f>
        <v>#N/A</v>
      </c>
      <c r="F67" s="40" t="e">
        <f t="shared" si="1"/>
        <v>#N/A</v>
      </c>
      <c r="G67" s="40" t="e">
        <f>VLOOKUP(A67,入库表!C$3:I$600,7,0)</f>
        <v>#N/A</v>
      </c>
      <c r="H67" s="55">
        <f>入库表!G66</f>
        <v>0</v>
      </c>
      <c r="I67" s="32"/>
      <c r="J67" s="32"/>
      <c r="K67" s="48"/>
    </row>
    <row r="68" spans="1:11" s="49" customFormat="1" ht="17.25" customHeight="1">
      <c r="A68" s="32"/>
      <c r="B68" s="39" t="e">
        <f>VLOOKUP(A68,入库表!$C$4:$D$900,2,0)</f>
        <v>#N/A</v>
      </c>
      <c r="C68" s="39" t="e">
        <f>VLOOKUP(A68,入库表!C$4:E$700,3,0)</f>
        <v>#N/A</v>
      </c>
      <c r="D68" s="39" t="e">
        <f>VLOOKUP(A68,入库表!C$4:F$700,4,0)</f>
        <v>#N/A</v>
      </c>
      <c r="E68" s="40" t="e">
        <f>VLOOKUP(A68,入库表!C$4:G$500,5,0)</f>
        <v>#N/A</v>
      </c>
      <c r="F68" s="40" t="e">
        <f t="shared" si="1"/>
        <v>#N/A</v>
      </c>
      <c r="G68" s="40" t="e">
        <f>VLOOKUP(A68,入库表!C$3:I$600,7,0)</f>
        <v>#N/A</v>
      </c>
      <c r="H68" s="55">
        <f>入库表!G67</f>
        <v>0</v>
      </c>
      <c r="I68" s="32"/>
      <c r="J68" s="32"/>
      <c r="K68" s="48"/>
    </row>
    <row r="69" spans="1:11" s="49" customFormat="1" ht="17.25" customHeight="1">
      <c r="A69" s="32"/>
      <c r="B69" s="39" t="e">
        <f>VLOOKUP(A69,入库表!$C$4:$D$900,2,0)</f>
        <v>#N/A</v>
      </c>
      <c r="C69" s="39" t="e">
        <f>VLOOKUP(A69,入库表!C$4:E$700,3,0)</f>
        <v>#N/A</v>
      </c>
      <c r="D69" s="39" t="e">
        <f>VLOOKUP(A69,入库表!C$4:F$700,4,0)</f>
        <v>#N/A</v>
      </c>
      <c r="E69" s="40" t="e">
        <f>VLOOKUP(A69,入库表!C$4:G$500,5,0)</f>
        <v>#N/A</v>
      </c>
      <c r="F69" s="40" t="e">
        <f t="shared" si="1"/>
        <v>#N/A</v>
      </c>
      <c r="G69" s="40" t="e">
        <f>VLOOKUP(A69,入库表!C$3:I$600,7,0)</f>
        <v>#N/A</v>
      </c>
      <c r="H69" s="55">
        <f>入库表!G68</f>
        <v>0</v>
      </c>
      <c r="I69" s="32"/>
      <c r="J69" s="32"/>
      <c r="K69" s="48"/>
    </row>
    <row r="70" spans="1:11" s="49" customFormat="1" ht="17.25" customHeight="1">
      <c r="A70" s="32"/>
      <c r="B70" s="39" t="e">
        <f>VLOOKUP(A70,入库表!$C$4:$D$900,2,0)</f>
        <v>#N/A</v>
      </c>
      <c r="C70" s="39" t="e">
        <f>VLOOKUP(A70,入库表!C$4:E$700,3,0)</f>
        <v>#N/A</v>
      </c>
      <c r="D70" s="39" t="e">
        <f>VLOOKUP(A70,入库表!C$4:F$700,4,0)</f>
        <v>#N/A</v>
      </c>
      <c r="E70" s="40" t="e">
        <f>VLOOKUP(A70,入库表!C$4:G$500,5,0)</f>
        <v>#N/A</v>
      </c>
      <c r="F70" s="40" t="e">
        <f t="shared" si="1"/>
        <v>#N/A</v>
      </c>
      <c r="G70" s="40" t="e">
        <f>VLOOKUP(A70,入库表!C$3:I$600,7,0)</f>
        <v>#N/A</v>
      </c>
      <c r="H70" s="55">
        <f>入库表!G69</f>
        <v>0</v>
      </c>
      <c r="I70" s="32"/>
      <c r="J70" s="32"/>
      <c r="K70" s="48"/>
    </row>
    <row r="71" spans="1:11" s="49" customFormat="1" ht="17.25" customHeight="1">
      <c r="A71" s="32"/>
      <c r="B71" s="39" t="e">
        <f>VLOOKUP(A71,入库表!$C$4:$D$900,2,0)</f>
        <v>#N/A</v>
      </c>
      <c r="C71" s="39" t="e">
        <f>VLOOKUP(A71,入库表!C$4:E$700,3,0)</f>
        <v>#N/A</v>
      </c>
      <c r="D71" s="39" t="e">
        <f>VLOOKUP(A71,入库表!C$4:F$700,4,0)</f>
        <v>#N/A</v>
      </c>
      <c r="E71" s="40" t="e">
        <f>VLOOKUP(A71,入库表!C$4:G$500,5,0)</f>
        <v>#N/A</v>
      </c>
      <c r="F71" s="40" t="e">
        <f t="shared" si="1"/>
        <v>#N/A</v>
      </c>
      <c r="G71" s="40" t="e">
        <f>VLOOKUP(A71,入库表!C$3:I$600,7,0)</f>
        <v>#N/A</v>
      </c>
      <c r="H71" s="55">
        <f>入库表!G70</f>
        <v>0</v>
      </c>
      <c r="I71" s="32"/>
      <c r="J71" s="32"/>
      <c r="K71" s="48"/>
    </row>
    <row r="72" spans="1:11" s="49" customFormat="1" ht="17.25" customHeight="1">
      <c r="A72" s="32"/>
      <c r="B72" s="39" t="e">
        <f>VLOOKUP(A72,入库表!$C$4:$D$900,2,0)</f>
        <v>#N/A</v>
      </c>
      <c r="C72" s="39" t="e">
        <f>VLOOKUP(A72,入库表!C$4:E$700,3,0)</f>
        <v>#N/A</v>
      </c>
      <c r="D72" s="39" t="e">
        <f>VLOOKUP(A72,入库表!C$4:F$700,4,0)</f>
        <v>#N/A</v>
      </c>
      <c r="E72" s="40" t="e">
        <f>VLOOKUP(A72,入库表!C$4:G$500,5,0)</f>
        <v>#N/A</v>
      </c>
      <c r="F72" s="40" t="e">
        <f t="shared" si="1"/>
        <v>#N/A</v>
      </c>
      <c r="G72" s="40" t="e">
        <f>VLOOKUP(A72,入库表!C$3:I$600,7,0)</f>
        <v>#N/A</v>
      </c>
      <c r="H72" s="55">
        <f>入库表!G71</f>
        <v>0</v>
      </c>
      <c r="I72" s="32"/>
      <c r="J72" s="32"/>
      <c r="K72" s="48"/>
    </row>
    <row r="73" spans="1:11" s="49" customFormat="1" ht="17.25" customHeight="1">
      <c r="A73" s="32"/>
      <c r="B73" s="32" t="e">
        <f>VLOOKUP(A73,入库表!$C$4:$D$900,2,0)</f>
        <v>#N/A</v>
      </c>
      <c r="C73" s="32" t="e">
        <f>VLOOKUP(A73,入库表!C$4:E$700,3,0)</f>
        <v>#N/A</v>
      </c>
      <c r="D73" s="32" t="e">
        <f>VLOOKUP(A73,入库表!C$4:F$700,4,0)</f>
        <v>#N/A</v>
      </c>
      <c r="E73" s="34" t="e">
        <f>VLOOKUP(A73,入库表!C$4:G$500,5,0)</f>
        <v>#N/A</v>
      </c>
      <c r="F73" s="34" t="e">
        <f t="shared" si="1"/>
        <v>#N/A</v>
      </c>
      <c r="G73" s="34" t="e">
        <f>VLOOKUP(A73,入库表!C$3:I$600,7,0)</f>
        <v>#N/A</v>
      </c>
      <c r="H73" s="55">
        <f>入库表!G72</f>
        <v>0</v>
      </c>
      <c r="I73" s="32"/>
      <c r="J73" s="32"/>
      <c r="K73" s="48"/>
    </row>
    <row r="74" spans="1:11" s="49" customFormat="1" ht="17.25" customHeight="1">
      <c r="A74" s="32"/>
      <c r="B74" s="32"/>
      <c r="C74" s="32"/>
      <c r="D74" s="32"/>
      <c r="E74" s="34"/>
      <c r="F74" s="34"/>
      <c r="G74" s="34"/>
      <c r="H74" s="55"/>
      <c r="I74" s="32"/>
      <c r="J74" s="32"/>
      <c r="K74" s="48"/>
    </row>
    <row r="75" spans="1:11" s="49" customFormat="1" ht="17.25" customHeight="1">
      <c r="A75" s="32"/>
      <c r="B75" s="32"/>
      <c r="C75" s="32"/>
      <c r="D75" s="32"/>
      <c r="E75" s="34"/>
      <c r="F75" s="34"/>
      <c r="G75" s="34"/>
      <c r="H75" s="55"/>
      <c r="I75" s="32"/>
      <c r="J75" s="32"/>
      <c r="K75" s="48"/>
    </row>
    <row r="76" spans="1:11" s="49" customFormat="1" ht="17.25" customHeight="1">
      <c r="A76" s="32"/>
      <c r="B76" s="32"/>
      <c r="C76" s="32"/>
      <c r="D76" s="32"/>
      <c r="E76" s="34"/>
      <c r="F76" s="34"/>
      <c r="G76" s="34"/>
      <c r="H76" s="55"/>
      <c r="I76" s="32"/>
      <c r="J76" s="32"/>
      <c r="K76" s="48"/>
    </row>
    <row r="77" spans="1:11" s="49" customFormat="1" ht="17.25" customHeight="1">
      <c r="A77" s="32"/>
      <c r="B77" s="32"/>
      <c r="C77" s="32"/>
      <c r="D77" s="32"/>
      <c r="E77" s="34"/>
      <c r="F77" s="34"/>
      <c r="G77" s="34"/>
      <c r="H77" s="55"/>
      <c r="I77" s="32"/>
      <c r="J77" s="32"/>
      <c r="K77" s="48"/>
    </row>
    <row r="78" spans="1:11" s="49" customFormat="1" ht="17.25" customHeight="1">
      <c r="A78" s="32"/>
      <c r="B78" s="32"/>
      <c r="C78" s="32"/>
      <c r="D78" s="32"/>
      <c r="E78" s="34"/>
      <c r="F78" s="34"/>
      <c r="G78" s="34"/>
      <c r="H78" s="55"/>
      <c r="I78" s="32"/>
      <c r="J78" s="32"/>
      <c r="K78" s="48"/>
    </row>
    <row r="79" spans="1:11" s="49" customFormat="1" ht="17.25" customHeight="1">
      <c r="A79" s="32"/>
      <c r="B79" s="32"/>
      <c r="C79" s="32"/>
      <c r="D79" s="32"/>
      <c r="E79" s="34"/>
      <c r="F79" s="34"/>
      <c r="G79" s="34"/>
      <c r="H79" s="55"/>
      <c r="I79" s="32"/>
      <c r="J79" s="32"/>
      <c r="K79" s="48"/>
    </row>
    <row r="80" spans="1:11" s="49" customFormat="1" ht="17.25" customHeight="1">
      <c r="A80" s="32"/>
      <c r="B80" s="32"/>
      <c r="C80" s="32"/>
      <c r="D80" s="32"/>
      <c r="E80" s="34"/>
      <c r="F80" s="34"/>
      <c r="G80" s="34"/>
      <c r="H80" s="55"/>
      <c r="I80" s="32"/>
      <c r="J80" s="32"/>
      <c r="K80" s="48"/>
    </row>
    <row r="81" spans="1:11" s="49" customFormat="1" ht="17.25" customHeight="1">
      <c r="A81" s="32"/>
      <c r="B81" s="32"/>
      <c r="C81" s="32"/>
      <c r="D81" s="32"/>
      <c r="E81" s="34"/>
      <c r="F81" s="34"/>
      <c r="G81" s="34"/>
      <c r="H81" s="55"/>
      <c r="I81" s="32"/>
      <c r="J81" s="32"/>
      <c r="K81" s="48"/>
    </row>
    <row r="82" spans="1:11" s="49" customFormat="1" ht="17.25" customHeight="1">
      <c r="A82" s="32"/>
      <c r="B82" s="32"/>
      <c r="C82" s="32"/>
      <c r="D82" s="32"/>
      <c r="E82" s="34"/>
      <c r="F82" s="34"/>
      <c r="G82" s="34"/>
      <c r="H82" s="55"/>
      <c r="I82" s="32"/>
      <c r="J82" s="32"/>
      <c r="K82" s="48"/>
    </row>
    <row r="83" spans="1:11" s="49" customFormat="1" ht="17.25" customHeight="1">
      <c r="A83" s="32"/>
      <c r="B83" s="32"/>
      <c r="C83" s="32"/>
      <c r="D83" s="32"/>
      <c r="E83" s="34"/>
      <c r="F83" s="34"/>
      <c r="G83" s="34"/>
      <c r="H83" s="55"/>
      <c r="I83" s="32"/>
      <c r="J83" s="32"/>
      <c r="K83" s="48"/>
    </row>
    <row r="84" spans="1:11" s="49" customFormat="1" ht="17.25" customHeight="1">
      <c r="A84" s="32"/>
      <c r="B84" s="32"/>
      <c r="C84" s="32"/>
      <c r="D84" s="32"/>
      <c r="E84" s="34"/>
      <c r="F84" s="34"/>
      <c r="G84" s="34"/>
      <c r="H84" s="55"/>
      <c r="I84" s="32"/>
      <c r="J84" s="32"/>
      <c r="K84" s="48"/>
    </row>
    <row r="85" spans="1:11" s="49" customFormat="1" ht="17.25" customHeight="1">
      <c r="A85" s="32"/>
      <c r="B85" s="32"/>
      <c r="C85" s="32"/>
      <c r="D85" s="32"/>
      <c r="E85" s="34"/>
      <c r="F85" s="34"/>
      <c r="G85" s="34"/>
      <c r="H85" s="55"/>
      <c r="I85" s="32"/>
      <c r="J85" s="32"/>
      <c r="K85" s="48"/>
    </row>
    <row r="86" spans="1:11" s="49" customFormat="1" ht="17.25" customHeight="1">
      <c r="A86" s="32"/>
      <c r="B86" s="32"/>
      <c r="C86" s="32"/>
      <c r="D86" s="32"/>
      <c r="E86" s="34"/>
      <c r="F86" s="34"/>
      <c r="G86" s="34"/>
      <c r="H86" s="55"/>
      <c r="I86" s="32"/>
      <c r="J86" s="32"/>
      <c r="K86" s="48"/>
    </row>
    <row r="87" spans="1:11" s="49" customFormat="1" ht="17.25" customHeight="1">
      <c r="A87" s="32"/>
      <c r="B87" s="32"/>
      <c r="C87" s="32"/>
      <c r="D87" s="32"/>
      <c r="E87" s="34"/>
      <c r="F87" s="34"/>
      <c r="G87" s="34"/>
      <c r="H87" s="55"/>
      <c r="I87" s="32"/>
      <c r="J87" s="32"/>
      <c r="K87" s="48"/>
    </row>
    <row r="88" spans="1:11" s="49" customFormat="1" ht="17.25" customHeight="1">
      <c r="A88" s="32"/>
      <c r="B88" s="32"/>
      <c r="C88" s="32"/>
      <c r="D88" s="32"/>
      <c r="E88" s="34"/>
      <c r="F88" s="34"/>
      <c r="G88" s="34"/>
      <c r="H88" s="55"/>
      <c r="I88" s="32"/>
      <c r="J88" s="32"/>
      <c r="K88" s="48"/>
    </row>
    <row r="89" spans="1:11" s="49" customFormat="1" ht="17.25" customHeight="1">
      <c r="A89" s="32"/>
      <c r="B89" s="32"/>
      <c r="C89" s="32"/>
      <c r="D89" s="32"/>
      <c r="E89" s="34"/>
      <c r="F89" s="34"/>
      <c r="G89" s="34"/>
      <c r="H89" s="55"/>
      <c r="I89" s="32"/>
      <c r="J89" s="32"/>
      <c r="K89" s="48"/>
    </row>
    <row r="90" spans="1:11" s="49" customFormat="1" ht="17.25" customHeight="1">
      <c r="A90" s="32"/>
      <c r="B90" s="32"/>
      <c r="C90" s="32"/>
      <c r="D90" s="32"/>
      <c r="E90" s="34"/>
      <c r="F90" s="34"/>
      <c r="G90" s="34"/>
      <c r="H90" s="55"/>
      <c r="I90" s="32"/>
      <c r="J90" s="32"/>
      <c r="K90" s="48"/>
    </row>
    <row r="91" spans="1:11" s="49" customFormat="1" ht="17.25" customHeight="1">
      <c r="A91" s="32"/>
      <c r="B91" s="32"/>
      <c r="C91" s="32"/>
      <c r="D91" s="32"/>
      <c r="E91" s="34"/>
      <c r="F91" s="34"/>
      <c r="G91" s="34"/>
      <c r="H91" s="55"/>
      <c r="I91" s="32"/>
      <c r="J91" s="32"/>
      <c r="K91" s="48"/>
    </row>
    <row r="92" spans="1:11" s="49" customFormat="1" ht="17.25" customHeight="1">
      <c r="A92" s="56"/>
      <c r="B92" s="51"/>
      <c r="C92" s="51"/>
      <c r="D92" s="56"/>
      <c r="E92" s="57"/>
      <c r="F92" s="57"/>
      <c r="G92" s="57"/>
      <c r="H92" s="58"/>
      <c r="I92" s="51"/>
      <c r="J92" s="51"/>
      <c r="K92" s="48"/>
    </row>
    <row r="93" spans="1:11" s="49" customFormat="1" ht="17.25" customHeight="1">
      <c r="A93" s="56"/>
      <c r="B93" s="51"/>
      <c r="C93" s="51"/>
      <c r="D93" s="56"/>
      <c r="E93" s="57"/>
      <c r="F93" s="57"/>
      <c r="G93" s="57"/>
      <c r="H93" s="58"/>
      <c r="I93" s="51"/>
      <c r="J93" s="51"/>
      <c r="K93" s="48"/>
    </row>
    <row r="94" spans="1:11" s="49" customFormat="1" ht="17.25" customHeight="1">
      <c r="A94" s="56"/>
      <c r="B94" s="51"/>
      <c r="C94" s="51"/>
      <c r="D94" s="56"/>
      <c r="E94" s="57"/>
      <c r="F94" s="57"/>
      <c r="G94" s="57"/>
      <c r="H94" s="58"/>
      <c r="I94" s="51"/>
      <c r="J94" s="51"/>
      <c r="K94" s="48"/>
    </row>
    <row r="95" spans="1:11" s="49" customFormat="1" ht="17.25" customHeight="1">
      <c r="A95" s="56"/>
      <c r="B95" s="51"/>
      <c r="C95" s="51"/>
      <c r="D95" s="56"/>
      <c r="E95" s="57"/>
      <c r="F95" s="57"/>
      <c r="G95" s="57"/>
      <c r="H95" s="58"/>
      <c r="I95" s="51"/>
      <c r="J95" s="51"/>
      <c r="K95" s="48"/>
    </row>
    <row r="96" spans="1:11" s="49" customFormat="1" ht="17.25" customHeight="1">
      <c r="A96" s="56"/>
      <c r="B96" s="51"/>
      <c r="C96" s="51"/>
      <c r="D96" s="56"/>
      <c r="E96" s="57"/>
      <c r="F96" s="57"/>
      <c r="G96" s="57"/>
      <c r="H96" s="58"/>
      <c r="I96" s="51"/>
      <c r="J96" s="51"/>
      <c r="K96" s="48"/>
    </row>
    <row r="97" spans="1:11" s="49" customFormat="1" ht="17.25" customHeight="1">
      <c r="A97" s="56"/>
      <c r="B97" s="51"/>
      <c r="C97" s="51"/>
      <c r="D97" s="56"/>
      <c r="E97" s="57"/>
      <c r="F97" s="57"/>
      <c r="G97" s="57"/>
      <c r="H97" s="58"/>
      <c r="I97" s="51"/>
      <c r="J97" s="51"/>
      <c r="K97" s="48"/>
    </row>
    <row r="98" spans="1:11" s="49" customFormat="1" ht="17.25" customHeight="1">
      <c r="A98" s="56"/>
      <c r="B98" s="51"/>
      <c r="C98" s="51"/>
      <c r="D98" s="56"/>
      <c r="E98" s="57"/>
      <c r="F98" s="57"/>
      <c r="G98" s="57"/>
      <c r="H98" s="58"/>
      <c r="I98" s="51"/>
      <c r="J98" s="51"/>
      <c r="K98" s="48"/>
    </row>
    <row r="99" spans="1:11" s="49" customFormat="1" ht="17.25" customHeight="1">
      <c r="A99" s="56"/>
      <c r="B99" s="51"/>
      <c r="C99" s="51"/>
      <c r="D99" s="56"/>
      <c r="E99" s="57"/>
      <c r="F99" s="57"/>
      <c r="G99" s="57"/>
      <c r="H99" s="58"/>
      <c r="I99" s="51"/>
      <c r="J99" s="51"/>
      <c r="K99" s="48"/>
    </row>
    <row r="100" spans="1:11" s="49" customFormat="1" ht="17.25" customHeight="1">
      <c r="A100" s="56"/>
      <c r="B100" s="51"/>
      <c r="C100" s="51"/>
      <c r="D100" s="56"/>
      <c r="E100" s="57"/>
      <c r="F100" s="57"/>
      <c r="G100" s="57"/>
      <c r="H100" s="58"/>
      <c r="I100" s="51"/>
      <c r="J100" s="51"/>
      <c r="K100" s="48"/>
    </row>
    <row r="101" spans="1:11" s="49" customFormat="1" ht="17.25" customHeight="1">
      <c r="A101" s="56"/>
      <c r="B101" s="51"/>
      <c r="C101" s="51"/>
      <c r="D101" s="56"/>
      <c r="E101" s="57"/>
      <c r="F101" s="57"/>
      <c r="G101" s="57"/>
      <c r="H101" s="58"/>
      <c r="I101" s="51"/>
      <c r="J101" s="51"/>
      <c r="K101" s="48"/>
    </row>
    <row r="102" spans="1:11" s="49" customFormat="1" ht="17.25" customHeight="1">
      <c r="A102" s="56"/>
      <c r="B102" s="51"/>
      <c r="C102" s="51"/>
      <c r="D102" s="56"/>
      <c r="E102" s="57"/>
      <c r="F102" s="57"/>
      <c r="G102" s="57"/>
      <c r="H102" s="58"/>
      <c r="I102" s="51"/>
      <c r="J102" s="51"/>
      <c r="K102" s="48"/>
    </row>
    <row r="103" spans="1:11" s="49" customFormat="1" ht="17.25" customHeight="1">
      <c r="A103" s="56"/>
      <c r="B103" s="51"/>
      <c r="C103" s="51"/>
      <c r="D103" s="56"/>
      <c r="E103" s="57"/>
      <c r="F103" s="57"/>
      <c r="G103" s="57"/>
      <c r="H103" s="58"/>
      <c r="I103" s="51"/>
      <c r="J103" s="51"/>
      <c r="K103" s="48"/>
    </row>
    <row r="104" spans="1:11" s="49" customFormat="1" ht="17.25" customHeight="1">
      <c r="A104" s="56"/>
      <c r="B104" s="51"/>
      <c r="C104" s="51"/>
      <c r="D104" s="56"/>
      <c r="E104" s="57"/>
      <c r="F104" s="57"/>
      <c r="G104" s="57"/>
      <c r="H104" s="58"/>
      <c r="I104" s="51"/>
      <c r="J104" s="51"/>
      <c r="K104" s="48"/>
    </row>
    <row r="105" spans="1:11" s="49" customFormat="1" ht="17.25" customHeight="1">
      <c r="A105" s="56"/>
      <c r="B105" s="51"/>
      <c r="C105" s="51"/>
      <c r="D105" s="56"/>
      <c r="E105" s="57"/>
      <c r="F105" s="57"/>
      <c r="G105" s="57"/>
      <c r="H105" s="58"/>
      <c r="I105" s="51"/>
      <c r="J105" s="51"/>
      <c r="K105" s="48"/>
    </row>
    <row r="106" spans="1:11" s="49" customFormat="1" ht="17.25" customHeight="1">
      <c r="A106" s="56"/>
      <c r="B106" s="51"/>
      <c r="C106" s="51"/>
      <c r="D106" s="56"/>
      <c r="E106" s="57"/>
      <c r="F106" s="57"/>
      <c r="G106" s="57"/>
      <c r="H106" s="58"/>
      <c r="I106" s="51"/>
      <c r="J106" s="51"/>
      <c r="K106" s="48"/>
    </row>
    <row r="107" spans="1:11" s="49" customFormat="1" ht="17.25" customHeight="1">
      <c r="A107" s="56"/>
      <c r="B107" s="51"/>
      <c r="C107" s="51"/>
      <c r="D107" s="59"/>
      <c r="E107" s="57"/>
      <c r="F107" s="57"/>
      <c r="G107" s="57"/>
      <c r="H107" s="58"/>
      <c r="I107" s="51"/>
      <c r="J107" s="51"/>
      <c r="K107" s="48"/>
    </row>
    <row r="108" spans="1:11" s="49" customFormat="1" ht="17.25" customHeight="1">
      <c r="A108" s="56"/>
      <c r="B108" s="51"/>
      <c r="C108" s="51"/>
      <c r="D108" s="56"/>
      <c r="E108" s="57"/>
      <c r="F108" s="57"/>
      <c r="G108" s="57"/>
      <c r="H108" s="58"/>
      <c r="I108" s="51"/>
      <c r="J108" s="51"/>
      <c r="K108" s="48"/>
    </row>
    <row r="109" spans="1:11" s="49" customFormat="1" ht="17.25" customHeight="1">
      <c r="A109" s="56"/>
      <c r="B109" s="51"/>
      <c r="C109" s="51"/>
      <c r="D109" s="56"/>
      <c r="E109" s="57"/>
      <c r="F109" s="57"/>
      <c r="G109" s="57"/>
      <c r="H109" s="58"/>
      <c r="I109" s="51"/>
      <c r="J109" s="51"/>
      <c r="K109" s="48"/>
    </row>
    <row r="110" spans="1:11" s="49" customFormat="1" ht="17.25" customHeight="1">
      <c r="A110" s="56"/>
      <c r="B110" s="51"/>
      <c r="C110" s="51"/>
      <c r="D110" s="56"/>
      <c r="E110" s="57"/>
      <c r="F110" s="57"/>
      <c r="G110" s="57"/>
      <c r="H110" s="58"/>
      <c r="I110" s="51"/>
      <c r="J110" s="51"/>
      <c r="K110" s="48"/>
    </row>
    <row r="111" spans="1:11" s="49" customFormat="1" ht="17.25" customHeight="1">
      <c r="A111" s="56"/>
      <c r="B111" s="51"/>
      <c r="C111" s="51"/>
      <c r="D111" s="56"/>
      <c r="E111" s="57"/>
      <c r="F111" s="57"/>
      <c r="G111" s="57"/>
      <c r="H111" s="58"/>
      <c r="I111" s="51"/>
      <c r="J111" s="51"/>
      <c r="K111" s="48"/>
    </row>
    <row r="112" spans="1:11" s="49" customFormat="1" ht="17.25" customHeight="1">
      <c r="A112" s="56"/>
      <c r="B112" s="51"/>
      <c r="C112" s="51"/>
      <c r="D112" s="56"/>
      <c r="E112" s="57"/>
      <c r="F112" s="57"/>
      <c r="G112" s="57"/>
      <c r="H112" s="58"/>
      <c r="I112" s="51"/>
      <c r="J112" s="51"/>
      <c r="K112" s="48"/>
    </row>
    <row r="113" spans="1:11" s="49" customFormat="1" ht="17.25" customHeight="1">
      <c r="A113" s="56"/>
      <c r="B113" s="51"/>
      <c r="C113" s="51"/>
      <c r="D113" s="56"/>
      <c r="E113" s="57"/>
      <c r="F113" s="57"/>
      <c r="G113" s="57"/>
      <c r="H113" s="58"/>
      <c r="I113" s="51"/>
      <c r="J113" s="51"/>
      <c r="K113" s="48"/>
    </row>
    <row r="114" spans="1:11" s="49" customFormat="1" ht="17.25" customHeight="1">
      <c r="A114" s="56"/>
      <c r="B114" s="51"/>
      <c r="C114" s="51"/>
      <c r="D114" s="56"/>
      <c r="E114" s="57"/>
      <c r="F114" s="57"/>
      <c r="G114" s="57"/>
      <c r="H114" s="58"/>
      <c r="I114" s="51"/>
      <c r="J114" s="51"/>
      <c r="K114" s="48"/>
    </row>
    <row r="115" spans="1:11" s="49" customFormat="1" ht="17.25" customHeight="1">
      <c r="A115" s="56"/>
      <c r="B115" s="51"/>
      <c r="C115" s="51"/>
      <c r="D115" s="56"/>
      <c r="E115" s="57"/>
      <c r="F115" s="57"/>
      <c r="G115" s="57"/>
      <c r="H115" s="58"/>
      <c r="I115" s="51"/>
      <c r="J115" s="51"/>
      <c r="K115" s="48"/>
    </row>
    <row r="116" spans="1:11" s="49" customFormat="1" ht="17.25" customHeight="1">
      <c r="A116" s="56"/>
      <c r="B116" s="51"/>
      <c r="C116" s="51"/>
      <c r="D116" s="56"/>
      <c r="E116" s="57"/>
      <c r="F116" s="57"/>
      <c r="G116" s="57"/>
      <c r="H116" s="58"/>
      <c r="I116" s="51"/>
      <c r="J116" s="51"/>
      <c r="K116" s="48"/>
    </row>
    <row r="117" spans="1:11" s="49" customFormat="1" ht="17.25" customHeight="1">
      <c r="A117" s="56"/>
      <c r="B117" s="51"/>
      <c r="C117" s="51"/>
      <c r="D117" s="56"/>
      <c r="E117" s="57"/>
      <c r="F117" s="57"/>
      <c r="G117" s="57"/>
      <c r="H117" s="58"/>
      <c r="I117" s="51"/>
      <c r="J117" s="51"/>
      <c r="K117" s="48"/>
    </row>
    <row r="118" spans="1:11" s="49" customFormat="1" ht="17.25" customHeight="1">
      <c r="A118" s="56"/>
      <c r="B118" s="51"/>
      <c r="C118" s="51"/>
      <c r="D118" s="56"/>
      <c r="E118" s="57"/>
      <c r="F118" s="57"/>
      <c r="G118" s="57"/>
      <c r="H118" s="58"/>
      <c r="I118" s="51"/>
      <c r="J118" s="51"/>
      <c r="K118" s="48"/>
    </row>
    <row r="119" spans="1:11" s="49" customFormat="1" ht="17.25" customHeight="1">
      <c r="A119" s="56"/>
      <c r="B119" s="51"/>
      <c r="C119" s="51"/>
      <c r="D119" s="56"/>
      <c r="E119" s="57"/>
      <c r="F119" s="57"/>
      <c r="G119" s="57"/>
      <c r="H119" s="58"/>
      <c r="I119" s="51"/>
      <c r="J119" s="51"/>
      <c r="K119" s="48"/>
    </row>
    <row r="120" spans="1:11" s="49" customFormat="1" ht="17.25" customHeight="1">
      <c r="A120" s="56"/>
      <c r="B120" s="51"/>
      <c r="C120" s="51"/>
      <c r="D120" s="56"/>
      <c r="E120" s="57"/>
      <c r="F120" s="57"/>
      <c r="G120" s="57"/>
      <c r="H120" s="58"/>
      <c r="I120" s="51"/>
      <c r="J120" s="51"/>
      <c r="K120" s="48"/>
    </row>
    <row r="121" spans="1:11" s="49" customFormat="1" ht="17.25" customHeight="1">
      <c r="A121" s="56"/>
      <c r="B121" s="51"/>
      <c r="C121" s="51"/>
      <c r="D121" s="56"/>
      <c r="E121" s="57"/>
      <c r="F121" s="57"/>
      <c r="G121" s="57"/>
      <c r="H121" s="58"/>
      <c r="I121" s="51"/>
      <c r="J121" s="51"/>
      <c r="K121" s="48"/>
    </row>
    <row r="122" spans="1:11" s="49" customFormat="1" ht="17.25" customHeight="1">
      <c r="A122" s="56"/>
      <c r="B122" s="51"/>
      <c r="C122" s="51"/>
      <c r="D122" s="56"/>
      <c r="E122" s="57"/>
      <c r="F122" s="57"/>
      <c r="G122" s="57"/>
      <c r="H122" s="58"/>
      <c r="I122" s="51"/>
      <c r="J122" s="51"/>
      <c r="K122" s="48"/>
    </row>
    <row r="123" spans="1:11" s="49" customFormat="1" ht="17.25" customHeight="1">
      <c r="A123" s="56"/>
      <c r="B123" s="51"/>
      <c r="C123" s="51"/>
      <c r="D123" s="56"/>
      <c r="E123" s="57"/>
      <c r="F123" s="57"/>
      <c r="G123" s="57"/>
      <c r="H123" s="58"/>
      <c r="I123" s="51"/>
      <c r="J123" s="51"/>
      <c r="K123" s="48"/>
    </row>
    <row r="124" spans="1:11" s="49" customFormat="1" ht="17.25" customHeight="1">
      <c r="A124" s="56"/>
      <c r="B124" s="51"/>
      <c r="C124" s="51"/>
      <c r="D124" s="59"/>
      <c r="E124" s="57"/>
      <c r="F124" s="57"/>
      <c r="G124" s="57"/>
      <c r="H124" s="58"/>
      <c r="I124" s="51"/>
      <c r="J124" s="51"/>
      <c r="K124" s="48"/>
    </row>
    <row r="125" spans="1:11" s="49" customFormat="1" ht="17.25" customHeight="1">
      <c r="A125" s="56"/>
      <c r="B125" s="51"/>
      <c r="C125" s="51"/>
      <c r="D125" s="56"/>
      <c r="E125" s="57"/>
      <c r="F125" s="57"/>
      <c r="G125" s="57"/>
      <c r="H125" s="58"/>
      <c r="I125" s="51"/>
      <c r="J125" s="51"/>
      <c r="K125" s="48"/>
    </row>
    <row r="126" spans="1:11" s="49" customFormat="1" ht="17.25" customHeight="1">
      <c r="A126" s="56"/>
      <c r="B126" s="51"/>
      <c r="C126" s="51"/>
      <c r="D126" s="56"/>
      <c r="E126" s="57"/>
      <c r="F126" s="57"/>
      <c r="G126" s="57"/>
      <c r="H126" s="58"/>
      <c r="I126" s="51"/>
      <c r="J126" s="51"/>
      <c r="K126" s="48"/>
    </row>
    <row r="127" spans="1:11" s="49" customFormat="1" ht="17.25" customHeight="1">
      <c r="A127" s="56"/>
      <c r="B127" s="51"/>
      <c r="C127" s="51"/>
      <c r="D127" s="56"/>
      <c r="E127" s="57"/>
      <c r="F127" s="57"/>
      <c r="G127" s="57"/>
      <c r="H127" s="58"/>
      <c r="I127" s="51"/>
      <c r="J127" s="51"/>
      <c r="K127" s="48"/>
    </row>
    <row r="128" spans="1:11" s="49" customFormat="1" ht="17.25" customHeight="1">
      <c r="A128" s="56"/>
      <c r="B128" s="51"/>
      <c r="C128" s="51"/>
      <c r="D128" s="56"/>
      <c r="E128" s="57"/>
      <c r="F128" s="57"/>
      <c r="G128" s="57"/>
      <c r="H128" s="58"/>
      <c r="I128" s="51"/>
      <c r="J128" s="51"/>
      <c r="K128" s="48"/>
    </row>
    <row r="129" spans="1:11" s="49" customFormat="1" ht="17.25" customHeight="1">
      <c r="A129" s="56"/>
      <c r="B129" s="51"/>
      <c r="C129" s="51"/>
      <c r="D129" s="56"/>
      <c r="E129" s="57"/>
      <c r="F129" s="57"/>
      <c r="G129" s="57"/>
      <c r="H129" s="58"/>
      <c r="I129" s="51"/>
      <c r="J129" s="51"/>
      <c r="K129" s="48"/>
    </row>
    <row r="130" spans="1:11" s="49" customFormat="1" ht="17.25" customHeight="1">
      <c r="A130" s="56"/>
      <c r="B130" s="51"/>
      <c r="C130" s="51"/>
      <c r="D130" s="56"/>
      <c r="E130" s="57"/>
      <c r="F130" s="57"/>
      <c r="G130" s="57"/>
      <c r="H130" s="58"/>
      <c r="I130" s="51"/>
      <c r="J130" s="51"/>
      <c r="K130" s="48"/>
    </row>
    <row r="131" spans="1:11" s="49" customFormat="1" ht="17.25" customHeight="1">
      <c r="A131" s="56"/>
      <c r="B131" s="51"/>
      <c r="C131" s="51"/>
      <c r="D131" s="59"/>
      <c r="E131" s="57"/>
      <c r="F131" s="57"/>
      <c r="G131" s="57"/>
      <c r="H131" s="58"/>
      <c r="I131" s="51"/>
      <c r="J131" s="51"/>
      <c r="K131" s="48"/>
    </row>
    <row r="132" spans="1:11" s="49" customFormat="1" ht="17.25" customHeight="1">
      <c r="A132" s="56"/>
      <c r="B132" s="51"/>
      <c r="C132" s="51"/>
      <c r="D132" s="56"/>
      <c r="E132" s="57"/>
      <c r="F132" s="57"/>
      <c r="G132" s="57"/>
      <c r="H132" s="58"/>
      <c r="I132" s="51"/>
      <c r="J132" s="51"/>
      <c r="K132" s="48"/>
    </row>
    <row r="133" spans="1:11" s="49" customFormat="1" ht="17.25" customHeight="1">
      <c r="A133" s="56"/>
      <c r="B133" s="51"/>
      <c r="C133" s="51"/>
      <c r="D133" s="56"/>
      <c r="E133" s="57"/>
      <c r="F133" s="57"/>
      <c r="G133" s="57"/>
      <c r="H133" s="58"/>
      <c r="I133" s="51"/>
      <c r="J133" s="51"/>
      <c r="K133" s="48"/>
    </row>
    <row r="134" spans="1:11" s="49" customFormat="1" ht="17.25" customHeight="1">
      <c r="A134" s="56"/>
      <c r="B134" s="51"/>
      <c r="C134" s="51"/>
      <c r="D134" s="56"/>
      <c r="E134" s="57"/>
      <c r="F134" s="57"/>
      <c r="G134" s="57"/>
      <c r="H134" s="58"/>
      <c r="I134" s="51"/>
      <c r="J134" s="51"/>
      <c r="K134" s="48"/>
    </row>
    <row r="135" spans="1:11" s="49" customFormat="1" ht="17.25" customHeight="1">
      <c r="A135" s="56"/>
      <c r="B135" s="51"/>
      <c r="C135" s="51"/>
      <c r="D135" s="59"/>
      <c r="E135" s="57"/>
      <c r="F135" s="57"/>
      <c r="G135" s="57"/>
      <c r="H135" s="58"/>
      <c r="I135" s="51"/>
      <c r="J135" s="51"/>
      <c r="K135" s="48"/>
    </row>
    <row r="136" spans="1:11" s="49" customFormat="1" ht="17.25" customHeight="1">
      <c r="A136" s="56"/>
      <c r="B136" s="51"/>
      <c r="C136" s="51"/>
      <c r="D136" s="56"/>
      <c r="E136" s="57"/>
      <c r="F136" s="57"/>
      <c r="G136" s="57"/>
      <c r="H136" s="58"/>
      <c r="I136" s="51"/>
      <c r="J136" s="51"/>
      <c r="K136" s="48"/>
    </row>
    <row r="137" spans="1:11" s="49" customFormat="1" ht="17.25" customHeight="1">
      <c r="A137" s="56"/>
      <c r="B137" s="51"/>
      <c r="C137" s="51"/>
      <c r="D137" s="56"/>
      <c r="E137" s="57"/>
      <c r="F137" s="57"/>
      <c r="G137" s="57"/>
      <c r="H137" s="58"/>
      <c r="I137" s="51"/>
      <c r="J137" s="51"/>
      <c r="K137" s="48"/>
    </row>
    <row r="138" spans="1:11" s="49" customFormat="1" ht="17.25" customHeight="1">
      <c r="A138" s="56"/>
      <c r="B138" s="51"/>
      <c r="C138" s="51"/>
      <c r="D138" s="56"/>
      <c r="E138" s="57"/>
      <c r="F138" s="57"/>
      <c r="G138" s="57"/>
      <c r="H138" s="58"/>
      <c r="I138" s="51"/>
      <c r="J138" s="51"/>
      <c r="K138" s="48"/>
    </row>
    <row r="139" spans="1:11" s="49" customFormat="1" ht="17.25" customHeight="1">
      <c r="A139" s="56"/>
      <c r="B139" s="51"/>
      <c r="C139" s="51"/>
      <c r="D139" s="56"/>
      <c r="E139" s="57"/>
      <c r="F139" s="57"/>
      <c r="G139" s="57"/>
      <c r="H139" s="58"/>
      <c r="I139" s="51"/>
      <c r="J139" s="51"/>
      <c r="K139" s="48"/>
    </row>
    <row r="140" spans="1:11" s="49" customFormat="1" ht="17.25" customHeight="1">
      <c r="A140" s="56"/>
      <c r="B140" s="51"/>
      <c r="C140" s="51"/>
      <c r="D140" s="56"/>
      <c r="E140" s="57"/>
      <c r="F140" s="57"/>
      <c r="G140" s="57"/>
      <c r="H140" s="58"/>
      <c r="I140" s="51"/>
      <c r="J140" s="51"/>
      <c r="K140" s="48"/>
    </row>
    <row r="141" spans="1:11" s="49" customFormat="1" ht="17.25" customHeight="1">
      <c r="A141" s="56"/>
      <c r="B141" s="51"/>
      <c r="C141" s="51"/>
      <c r="D141" s="56"/>
      <c r="E141" s="57"/>
      <c r="F141" s="57"/>
      <c r="G141" s="57"/>
      <c r="H141" s="58"/>
      <c r="I141" s="51"/>
      <c r="J141" s="51"/>
      <c r="K141" s="48"/>
    </row>
    <row r="142" spans="1:11" s="49" customFormat="1" ht="17.25" customHeight="1">
      <c r="A142" s="56"/>
      <c r="B142" s="51"/>
      <c r="C142" s="51"/>
      <c r="D142" s="56"/>
      <c r="E142" s="57"/>
      <c r="F142" s="57"/>
      <c r="G142" s="57"/>
      <c r="H142" s="58"/>
      <c r="I142" s="51"/>
      <c r="J142" s="51"/>
      <c r="K142" s="48"/>
    </row>
    <row r="143" spans="1:11" s="49" customFormat="1" ht="17.25" customHeight="1">
      <c r="A143" s="56"/>
      <c r="B143" s="51"/>
      <c r="C143" s="51"/>
      <c r="D143" s="56"/>
      <c r="E143" s="57"/>
      <c r="F143" s="57"/>
      <c r="G143" s="57"/>
      <c r="H143" s="58"/>
      <c r="I143" s="51"/>
      <c r="J143" s="51"/>
      <c r="K143" s="48"/>
    </row>
    <row r="144" spans="1:11" s="49" customFormat="1" ht="17.25" customHeight="1">
      <c r="A144" s="56"/>
      <c r="B144" s="51"/>
      <c r="C144" s="51"/>
      <c r="D144" s="56"/>
      <c r="E144" s="57"/>
      <c r="F144" s="57"/>
      <c r="G144" s="57"/>
      <c r="H144" s="58"/>
      <c r="I144" s="51"/>
      <c r="J144" s="51"/>
      <c r="K144" s="48"/>
    </row>
    <row r="145" spans="1:11" s="49" customFormat="1" ht="17.25" customHeight="1">
      <c r="A145" s="56"/>
      <c r="B145" s="51"/>
      <c r="C145" s="51"/>
      <c r="D145" s="56"/>
      <c r="E145" s="57"/>
      <c r="F145" s="57"/>
      <c r="G145" s="57"/>
      <c r="H145" s="58"/>
      <c r="I145" s="51"/>
      <c r="J145" s="51"/>
      <c r="K145" s="48"/>
    </row>
    <row r="146" spans="1:11" s="49" customFormat="1" ht="17.25" customHeight="1">
      <c r="A146" s="56"/>
      <c r="B146" s="51"/>
      <c r="C146" s="51"/>
      <c r="D146" s="56"/>
      <c r="E146" s="57"/>
      <c r="F146" s="57"/>
      <c r="G146" s="57"/>
      <c r="H146" s="58"/>
      <c r="I146" s="51"/>
      <c r="J146" s="51"/>
      <c r="K146" s="48"/>
    </row>
    <row r="147" spans="1:11" s="49" customFormat="1" ht="17.25" customHeight="1">
      <c r="A147" s="56"/>
      <c r="B147" s="51"/>
      <c r="C147" s="51"/>
      <c r="D147" s="56"/>
      <c r="E147" s="57"/>
      <c r="F147" s="57"/>
      <c r="G147" s="57"/>
      <c r="H147" s="58"/>
      <c r="I147" s="51"/>
      <c r="J147" s="51"/>
      <c r="K147" s="48"/>
    </row>
    <row r="148" spans="1:11" s="49" customFormat="1" ht="17.25" customHeight="1">
      <c r="A148" s="56"/>
      <c r="B148" s="51"/>
      <c r="C148" s="51"/>
      <c r="D148" s="56"/>
      <c r="E148" s="57"/>
      <c r="F148" s="57"/>
      <c r="G148" s="57"/>
      <c r="H148" s="58"/>
      <c r="I148" s="51"/>
      <c r="J148" s="51"/>
      <c r="K148" s="48"/>
    </row>
    <row r="149" spans="1:11" s="49" customFormat="1" ht="17.25" customHeight="1">
      <c r="A149" s="56"/>
      <c r="B149" s="51"/>
      <c r="C149" s="51"/>
      <c r="D149" s="56"/>
      <c r="E149" s="57"/>
      <c r="F149" s="57"/>
      <c r="G149" s="57"/>
      <c r="H149" s="58"/>
      <c r="I149" s="51"/>
      <c r="J149" s="51"/>
      <c r="K149" s="48"/>
    </row>
    <row r="150" spans="1:11" s="49" customFormat="1" ht="17.25" customHeight="1">
      <c r="A150" s="56"/>
      <c r="B150" s="51"/>
      <c r="C150" s="51"/>
      <c r="D150" s="56"/>
      <c r="E150" s="57"/>
      <c r="F150" s="57"/>
      <c r="G150" s="57"/>
      <c r="H150" s="58"/>
      <c r="I150" s="51"/>
      <c r="J150" s="51"/>
      <c r="K150" s="48"/>
    </row>
    <row r="151" spans="1:11" s="49" customFormat="1" ht="17.25" customHeight="1">
      <c r="A151" s="56"/>
      <c r="B151" s="51"/>
      <c r="C151" s="51"/>
      <c r="D151" s="56"/>
      <c r="E151" s="57"/>
      <c r="F151" s="57"/>
      <c r="G151" s="57"/>
      <c r="H151" s="58"/>
      <c r="I151" s="51"/>
      <c r="J151" s="51"/>
      <c r="K151" s="48"/>
    </row>
    <row r="152" spans="1:11" s="49" customFormat="1" ht="17.25" customHeight="1">
      <c r="A152" s="56"/>
      <c r="B152" s="51"/>
      <c r="C152" s="51"/>
      <c r="D152" s="56"/>
      <c r="E152" s="57"/>
      <c r="F152" s="57"/>
      <c r="G152" s="57"/>
      <c r="H152" s="58"/>
      <c r="I152" s="51"/>
      <c r="J152" s="51"/>
      <c r="K152" s="48"/>
    </row>
    <row r="153" spans="1:11" s="49" customFormat="1" ht="17.25" customHeight="1">
      <c r="A153" s="56"/>
      <c r="B153" s="51"/>
      <c r="C153" s="51"/>
      <c r="D153" s="56"/>
      <c r="E153" s="57"/>
      <c r="F153" s="57"/>
      <c r="G153" s="57"/>
      <c r="H153" s="58"/>
      <c r="I153" s="51"/>
      <c r="J153" s="51"/>
      <c r="K153" s="48"/>
    </row>
    <row r="154" spans="1:11" s="49" customFormat="1" ht="17.25" customHeight="1">
      <c r="A154" s="56"/>
      <c r="B154" s="51"/>
      <c r="C154" s="51"/>
      <c r="D154" s="56"/>
      <c r="E154" s="57"/>
      <c r="F154" s="57"/>
      <c r="G154" s="57"/>
      <c r="H154" s="58"/>
      <c r="I154" s="51"/>
      <c r="J154" s="51"/>
      <c r="K154" s="48"/>
    </row>
    <row r="155" spans="1:11" s="49" customFormat="1" ht="17.25" customHeight="1">
      <c r="A155" s="56"/>
      <c r="B155" s="51"/>
      <c r="C155" s="51"/>
      <c r="D155" s="56"/>
      <c r="E155" s="57"/>
      <c r="F155" s="57"/>
      <c r="G155" s="57"/>
      <c r="H155" s="58"/>
      <c r="I155" s="51"/>
      <c r="J155" s="51"/>
      <c r="K155" s="48"/>
    </row>
    <row r="156" spans="1:11" s="49" customFormat="1" ht="17.25" customHeight="1">
      <c r="A156" s="56"/>
      <c r="B156" s="51"/>
      <c r="C156" s="51"/>
      <c r="D156" s="56"/>
      <c r="E156" s="57"/>
      <c r="F156" s="57"/>
      <c r="G156" s="57"/>
      <c r="H156" s="58"/>
      <c r="I156" s="51"/>
      <c r="J156" s="51"/>
      <c r="K156" s="48"/>
    </row>
    <row r="157" spans="1:11" s="49" customFormat="1" ht="17.25" customHeight="1">
      <c r="A157" s="56"/>
      <c r="B157" s="51"/>
      <c r="C157" s="51"/>
      <c r="D157" s="56"/>
      <c r="E157" s="57"/>
      <c r="F157" s="57"/>
      <c r="G157" s="57"/>
      <c r="H157" s="58"/>
      <c r="I157" s="51"/>
      <c r="J157" s="51"/>
      <c r="K157" s="48"/>
    </row>
    <row r="158" spans="1:11" s="49" customFormat="1" ht="17.25" customHeight="1">
      <c r="A158" s="56"/>
      <c r="B158" s="51"/>
      <c r="C158" s="51"/>
      <c r="D158" s="56"/>
      <c r="E158" s="57"/>
      <c r="F158" s="57"/>
      <c r="G158" s="57"/>
      <c r="H158" s="58"/>
      <c r="I158" s="51"/>
      <c r="J158" s="51"/>
      <c r="K158" s="48"/>
    </row>
    <row r="159" spans="1:11" s="49" customFormat="1" ht="17.25" customHeight="1">
      <c r="A159" s="56"/>
      <c r="B159" s="51"/>
      <c r="C159" s="51"/>
      <c r="D159" s="56"/>
      <c r="E159" s="57"/>
      <c r="F159" s="57"/>
      <c r="G159" s="57"/>
      <c r="H159" s="58"/>
      <c r="I159" s="51"/>
      <c r="J159" s="51"/>
      <c r="K159" s="48"/>
    </row>
    <row r="160" spans="1:11" s="49" customFormat="1" ht="17.25" customHeight="1">
      <c r="A160" s="56"/>
      <c r="B160" s="51"/>
      <c r="C160" s="51"/>
      <c r="D160" s="56"/>
      <c r="E160" s="57"/>
      <c r="F160" s="57"/>
      <c r="G160" s="57"/>
      <c r="H160" s="58"/>
      <c r="I160" s="51"/>
      <c r="J160" s="51"/>
      <c r="K160" s="48"/>
    </row>
    <row r="161" spans="1:11" s="49" customFormat="1" ht="17.25" customHeight="1">
      <c r="A161" s="56"/>
      <c r="B161" s="51"/>
      <c r="C161" s="51"/>
      <c r="D161" s="56"/>
      <c r="E161" s="57"/>
      <c r="F161" s="57"/>
      <c r="G161" s="57"/>
      <c r="H161" s="58"/>
      <c r="I161" s="51"/>
      <c r="J161" s="51"/>
      <c r="K161" s="48"/>
    </row>
    <row r="162" spans="1:11" s="49" customFormat="1" ht="17.25" customHeight="1">
      <c r="A162" s="56"/>
      <c r="B162" s="51"/>
      <c r="C162" s="51"/>
      <c r="D162" s="56"/>
      <c r="E162" s="57"/>
      <c r="F162" s="57"/>
      <c r="G162" s="57"/>
      <c r="H162" s="58"/>
      <c r="I162" s="51"/>
      <c r="J162" s="51"/>
      <c r="K162" s="48"/>
    </row>
    <row r="163" spans="1:11" s="49" customFormat="1" ht="17.25" customHeight="1">
      <c r="A163" s="56"/>
      <c r="B163" s="51"/>
      <c r="C163" s="51"/>
      <c r="D163" s="56"/>
      <c r="E163" s="57"/>
      <c r="F163" s="57"/>
      <c r="G163" s="57"/>
      <c r="H163" s="58"/>
      <c r="I163" s="51"/>
      <c r="J163" s="51"/>
      <c r="K163" s="48"/>
    </row>
    <row r="164" spans="1:11" s="49" customFormat="1" ht="17.25" customHeight="1">
      <c r="A164" s="56"/>
      <c r="B164" s="51"/>
      <c r="C164" s="51"/>
      <c r="D164" s="56"/>
      <c r="E164" s="57"/>
      <c r="F164" s="57"/>
      <c r="G164" s="57"/>
      <c r="H164" s="58"/>
      <c r="I164" s="51"/>
      <c r="J164" s="51"/>
      <c r="K164" s="48"/>
    </row>
    <row r="165" spans="1:11" s="49" customFormat="1" ht="17.25" customHeight="1">
      <c r="A165" s="56"/>
      <c r="B165" s="51"/>
      <c r="C165" s="51"/>
      <c r="D165" s="56"/>
      <c r="E165" s="57"/>
      <c r="F165" s="57"/>
      <c r="G165" s="57"/>
      <c r="H165" s="58"/>
      <c r="I165" s="51"/>
      <c r="J165" s="51"/>
      <c r="K165" s="48"/>
    </row>
    <row r="166" spans="1:11" s="49" customFormat="1" ht="17.25" customHeight="1">
      <c r="A166" s="56"/>
      <c r="B166" s="51"/>
      <c r="C166" s="51"/>
      <c r="D166" s="56"/>
      <c r="E166" s="57"/>
      <c r="F166" s="57"/>
      <c r="G166" s="57"/>
      <c r="H166" s="58"/>
      <c r="I166" s="51"/>
      <c r="J166" s="51"/>
      <c r="K166" s="48"/>
    </row>
    <row r="167" spans="1:11" s="49" customFormat="1" ht="17.25" customHeight="1">
      <c r="A167" s="56"/>
      <c r="B167" s="51"/>
      <c r="C167" s="51"/>
      <c r="D167" s="56"/>
      <c r="E167" s="57"/>
      <c r="F167" s="57"/>
      <c r="G167" s="57"/>
      <c r="H167" s="58"/>
      <c r="I167" s="51"/>
      <c r="J167" s="51"/>
      <c r="K167" s="48"/>
    </row>
    <row r="168" spans="1:11" s="49" customFormat="1" ht="17.25" customHeight="1">
      <c r="A168" s="56"/>
      <c r="B168" s="51"/>
      <c r="C168" s="51"/>
      <c r="D168" s="56"/>
      <c r="E168" s="57"/>
      <c r="F168" s="57"/>
      <c r="G168" s="57"/>
      <c r="H168" s="58"/>
      <c r="I168" s="51"/>
      <c r="J168" s="51"/>
      <c r="K168" s="48"/>
    </row>
    <row r="169" spans="1:11" s="49" customFormat="1" ht="17.25" customHeight="1">
      <c r="A169" s="56"/>
      <c r="B169" s="51"/>
      <c r="C169" s="51"/>
      <c r="D169" s="56"/>
      <c r="E169" s="57"/>
      <c r="F169" s="57"/>
      <c r="G169" s="57"/>
      <c r="H169" s="58"/>
      <c r="I169" s="51"/>
      <c r="J169" s="51"/>
      <c r="K169" s="48"/>
    </row>
    <row r="170" spans="1:11" s="49" customFormat="1" ht="17.25" customHeight="1">
      <c r="A170" s="56"/>
      <c r="B170" s="51"/>
      <c r="C170" s="51"/>
      <c r="D170" s="56"/>
      <c r="E170" s="57"/>
      <c r="F170" s="57"/>
      <c r="G170" s="57"/>
      <c r="H170" s="58"/>
      <c r="I170" s="51"/>
      <c r="J170" s="51"/>
      <c r="K170" s="48"/>
    </row>
    <row r="171" spans="1:11" s="49" customFormat="1" ht="17.25" customHeight="1">
      <c r="A171" s="56"/>
      <c r="B171" s="51"/>
      <c r="C171" s="51"/>
      <c r="D171" s="56"/>
      <c r="E171" s="57"/>
      <c r="F171" s="57"/>
      <c r="G171" s="57"/>
      <c r="H171" s="58"/>
      <c r="I171" s="51"/>
      <c r="J171" s="51"/>
      <c r="K171" s="48"/>
    </row>
    <row r="172" spans="1:11" s="49" customFormat="1" ht="17.25" customHeight="1">
      <c r="A172" s="56"/>
      <c r="B172" s="51"/>
      <c r="C172" s="51"/>
      <c r="D172" s="56"/>
      <c r="E172" s="57"/>
      <c r="F172" s="57"/>
      <c r="G172" s="57"/>
      <c r="H172" s="58"/>
      <c r="I172" s="51"/>
      <c r="J172" s="51"/>
      <c r="K172" s="48"/>
    </row>
    <row r="173" spans="1:11" s="49" customFormat="1" ht="17.25" customHeight="1">
      <c r="A173" s="56"/>
      <c r="B173" s="51"/>
      <c r="C173" s="51"/>
      <c r="D173" s="56"/>
      <c r="E173" s="57"/>
      <c r="F173" s="57"/>
      <c r="G173" s="57"/>
      <c r="H173" s="58"/>
      <c r="I173" s="51"/>
      <c r="J173" s="51"/>
      <c r="K173" s="48"/>
    </row>
    <row r="174" spans="1:11" s="49" customFormat="1" ht="17.25" customHeight="1">
      <c r="A174" s="56"/>
      <c r="B174" s="51"/>
      <c r="C174" s="51"/>
      <c r="D174" s="56"/>
      <c r="E174" s="57"/>
      <c r="F174" s="57"/>
      <c r="G174" s="57"/>
      <c r="H174" s="58"/>
      <c r="I174" s="51"/>
      <c r="J174" s="51"/>
      <c r="K174" s="48"/>
    </row>
    <row r="175" spans="1:11" s="49" customFormat="1" ht="17.25" customHeight="1">
      <c r="A175" s="56"/>
      <c r="B175" s="51"/>
      <c r="C175" s="51"/>
      <c r="D175" s="56"/>
      <c r="E175" s="57"/>
      <c r="F175" s="57"/>
      <c r="G175" s="57"/>
      <c r="H175" s="58"/>
      <c r="I175" s="51"/>
      <c r="J175" s="51"/>
      <c r="K175" s="48"/>
    </row>
    <row r="176" spans="1:11" s="49" customFormat="1" ht="17.25" customHeight="1">
      <c r="A176" s="56"/>
      <c r="B176" s="51"/>
      <c r="C176" s="51"/>
      <c r="D176" s="56"/>
      <c r="E176" s="57"/>
      <c r="F176" s="57"/>
      <c r="G176" s="57"/>
      <c r="H176" s="58"/>
      <c r="I176" s="51"/>
      <c r="J176" s="51"/>
      <c r="K176" s="48"/>
    </row>
    <row r="177" spans="1:11" s="49" customFormat="1" ht="17.25" customHeight="1">
      <c r="A177" s="56"/>
      <c r="B177" s="51"/>
      <c r="C177" s="51"/>
      <c r="D177" s="56"/>
      <c r="E177" s="57"/>
      <c r="F177" s="57"/>
      <c r="G177" s="57"/>
      <c r="H177" s="58"/>
      <c r="I177" s="51"/>
      <c r="J177" s="51"/>
      <c r="K177" s="48"/>
    </row>
    <row r="178" spans="1:11" s="49" customFormat="1" ht="17.25" customHeight="1">
      <c r="A178" s="56"/>
      <c r="B178" s="51"/>
      <c r="C178" s="51"/>
      <c r="D178" s="56"/>
      <c r="E178" s="57"/>
      <c r="F178" s="57"/>
      <c r="G178" s="57"/>
      <c r="H178" s="58"/>
      <c r="I178" s="51"/>
      <c r="J178" s="51"/>
      <c r="K178" s="48"/>
    </row>
    <row r="179" spans="1:11" s="49" customFormat="1" ht="17.25" customHeight="1">
      <c r="A179" s="56"/>
      <c r="B179" s="51"/>
      <c r="C179" s="51"/>
      <c r="D179" s="56"/>
      <c r="E179" s="57"/>
      <c r="F179" s="57"/>
      <c r="G179" s="57"/>
      <c r="H179" s="58"/>
      <c r="I179" s="51"/>
      <c r="J179" s="51"/>
      <c r="K179" s="48"/>
    </row>
    <row r="180" spans="1:11" s="49" customFormat="1" ht="17.25" customHeight="1">
      <c r="A180" s="56"/>
      <c r="B180" s="51"/>
      <c r="C180" s="51"/>
      <c r="D180" s="56"/>
      <c r="E180" s="57"/>
      <c r="F180" s="57"/>
      <c r="G180" s="57"/>
      <c r="H180" s="58"/>
      <c r="I180" s="51"/>
      <c r="J180" s="51"/>
      <c r="K180" s="48"/>
    </row>
    <row r="181" spans="1:11" s="49" customFormat="1" ht="17.25" customHeight="1">
      <c r="A181" s="56"/>
      <c r="B181" s="51"/>
      <c r="C181" s="51"/>
      <c r="D181" s="56"/>
      <c r="E181" s="57"/>
      <c r="F181" s="57"/>
      <c r="G181" s="57"/>
      <c r="H181" s="58"/>
      <c r="I181" s="51"/>
      <c r="J181" s="51"/>
      <c r="K181" s="48"/>
    </row>
    <row r="182" spans="1:11" s="49" customFormat="1" ht="17.25" customHeight="1">
      <c r="A182" s="56"/>
      <c r="B182" s="51"/>
      <c r="C182" s="51"/>
      <c r="D182" s="56"/>
      <c r="E182" s="57"/>
      <c r="F182" s="57"/>
      <c r="G182" s="57"/>
      <c r="H182" s="58"/>
      <c r="I182" s="51"/>
      <c r="J182" s="51"/>
      <c r="K182" s="48"/>
    </row>
    <row r="183" spans="1:11" s="49" customFormat="1" ht="17.25" customHeight="1">
      <c r="A183" s="56"/>
      <c r="B183" s="51"/>
      <c r="C183" s="51"/>
      <c r="D183" s="56"/>
      <c r="E183" s="57"/>
      <c r="F183" s="57"/>
      <c r="G183" s="57"/>
      <c r="H183" s="58"/>
      <c r="I183" s="51"/>
      <c r="J183" s="51"/>
      <c r="K183" s="48"/>
    </row>
    <row r="184" spans="1:11" s="49" customFormat="1" ht="17.25" customHeight="1">
      <c r="A184" s="56"/>
      <c r="B184" s="51"/>
      <c r="C184" s="51"/>
      <c r="D184" s="56"/>
      <c r="E184" s="57"/>
      <c r="F184" s="57"/>
      <c r="G184" s="57"/>
      <c r="H184" s="58"/>
      <c r="I184" s="51"/>
      <c r="J184" s="51"/>
      <c r="K184" s="48"/>
    </row>
    <row r="185" spans="1:11" s="49" customFormat="1" ht="17.25" customHeight="1">
      <c r="A185" s="56"/>
      <c r="B185" s="51"/>
      <c r="C185" s="51"/>
      <c r="D185" s="56"/>
      <c r="E185" s="57"/>
      <c r="F185" s="57"/>
      <c r="G185" s="57"/>
      <c r="H185" s="58"/>
      <c r="I185" s="51"/>
      <c r="J185" s="51"/>
      <c r="K185" s="48"/>
    </row>
    <row r="186" spans="1:11" s="49" customFormat="1" ht="17.25" customHeight="1">
      <c r="A186" s="56"/>
      <c r="B186" s="51"/>
      <c r="C186" s="51"/>
      <c r="D186" s="56"/>
      <c r="E186" s="57"/>
      <c r="F186" s="57"/>
      <c r="G186" s="57"/>
      <c r="H186" s="58"/>
      <c r="I186" s="51"/>
      <c r="J186" s="51"/>
      <c r="K186" s="48"/>
    </row>
    <row r="187" spans="1:11" s="49" customFormat="1" ht="17.25" customHeight="1">
      <c r="A187" s="56"/>
      <c r="B187" s="51"/>
      <c r="C187" s="51"/>
      <c r="D187" s="56"/>
      <c r="E187" s="57"/>
      <c r="F187" s="57"/>
      <c r="G187" s="57"/>
      <c r="H187" s="58"/>
      <c r="I187" s="51"/>
      <c r="J187" s="51"/>
      <c r="K187" s="48"/>
    </row>
    <row r="188" spans="1:11" s="49" customFormat="1" ht="17.25" customHeight="1">
      <c r="A188" s="56"/>
      <c r="B188" s="51"/>
      <c r="C188" s="51"/>
      <c r="D188" s="56"/>
      <c r="E188" s="57"/>
      <c r="F188" s="57"/>
      <c r="G188" s="57"/>
      <c r="H188" s="58"/>
      <c r="I188" s="51"/>
      <c r="J188" s="51"/>
      <c r="K188" s="48"/>
    </row>
    <row r="189" spans="1:11" s="49" customFormat="1" ht="17.25" customHeight="1">
      <c r="A189" s="56"/>
      <c r="B189" s="51"/>
      <c r="C189" s="51"/>
      <c r="D189" s="56"/>
      <c r="E189" s="57"/>
      <c r="F189" s="57"/>
      <c r="G189" s="57"/>
      <c r="H189" s="58"/>
      <c r="I189" s="51"/>
      <c r="J189" s="51"/>
      <c r="K189" s="48"/>
    </row>
    <row r="190" spans="1:11" s="49" customFormat="1" ht="17.25" customHeight="1">
      <c r="A190" s="56"/>
      <c r="B190" s="51"/>
      <c r="C190" s="51"/>
      <c r="D190" s="56"/>
      <c r="E190" s="57"/>
      <c r="F190" s="57"/>
      <c r="G190" s="57"/>
      <c r="H190" s="58"/>
      <c r="I190" s="51"/>
      <c r="J190" s="51"/>
      <c r="K190" s="48"/>
    </row>
    <row r="191" spans="1:11" s="49" customFormat="1" ht="17.25" customHeight="1">
      <c r="A191" s="56"/>
      <c r="B191" s="51"/>
      <c r="C191" s="51"/>
      <c r="D191" s="56"/>
      <c r="E191" s="57"/>
      <c r="F191" s="57"/>
      <c r="G191" s="57"/>
      <c r="H191" s="58"/>
      <c r="I191" s="51"/>
      <c r="J191" s="51"/>
      <c r="K191" s="48"/>
    </row>
    <row r="192" spans="1:11" s="49" customFormat="1" ht="17.25" customHeight="1">
      <c r="A192" s="56"/>
      <c r="B192" s="51"/>
      <c r="C192" s="51"/>
      <c r="D192" s="56"/>
      <c r="E192" s="57"/>
      <c r="F192" s="57"/>
      <c r="G192" s="57"/>
      <c r="H192" s="58"/>
      <c r="I192" s="51"/>
      <c r="J192" s="51"/>
      <c r="K192" s="48"/>
    </row>
    <row r="193" spans="1:11" s="49" customFormat="1" ht="17.25" customHeight="1">
      <c r="A193" s="56"/>
      <c r="B193" s="51"/>
      <c r="C193" s="51"/>
      <c r="D193" s="56"/>
      <c r="E193" s="57"/>
      <c r="F193" s="57"/>
      <c r="G193" s="57"/>
      <c r="H193" s="58"/>
      <c r="I193" s="51"/>
      <c r="J193" s="51"/>
      <c r="K193" s="48"/>
    </row>
    <row r="194" spans="1:11" s="49" customFormat="1" ht="17.25" customHeight="1">
      <c r="A194" s="56"/>
      <c r="B194" s="51"/>
      <c r="C194" s="51"/>
      <c r="D194" s="56"/>
      <c r="E194" s="57"/>
      <c r="F194" s="57"/>
      <c r="G194" s="57"/>
      <c r="H194" s="58"/>
      <c r="I194" s="51"/>
      <c r="J194" s="51"/>
      <c r="K194" s="48"/>
    </row>
    <row r="195" spans="1:11" s="49" customFormat="1" ht="17.25" customHeight="1">
      <c r="A195" s="56"/>
      <c r="B195" s="51"/>
      <c r="C195" s="51"/>
      <c r="D195" s="56"/>
      <c r="E195" s="57"/>
      <c r="F195" s="57"/>
      <c r="G195" s="57"/>
      <c r="H195" s="58"/>
      <c r="I195" s="51"/>
      <c r="J195" s="51"/>
      <c r="K195" s="48"/>
    </row>
    <row r="196" spans="1:11" s="49" customFormat="1" ht="17.25" customHeight="1">
      <c r="A196" s="56"/>
      <c r="B196" s="51"/>
      <c r="C196" s="51"/>
      <c r="D196" s="56"/>
      <c r="E196" s="57"/>
      <c r="F196" s="57"/>
      <c r="G196" s="57"/>
      <c r="H196" s="58"/>
      <c r="I196" s="51"/>
      <c r="J196" s="51"/>
      <c r="K196" s="48"/>
    </row>
    <row r="197" spans="1:11" s="49" customFormat="1" ht="17.25" customHeight="1">
      <c r="A197" s="56"/>
      <c r="B197" s="51"/>
      <c r="C197" s="51"/>
      <c r="D197" s="56"/>
      <c r="E197" s="57"/>
      <c r="F197" s="57"/>
      <c r="G197" s="57"/>
      <c r="H197" s="58"/>
      <c r="I197" s="51"/>
      <c r="J197" s="51"/>
      <c r="K197" s="48"/>
    </row>
    <row r="198" spans="1:11" s="49" customFormat="1" ht="17.25" customHeight="1">
      <c r="A198" s="56"/>
      <c r="B198" s="51"/>
      <c r="C198" s="51"/>
      <c r="D198" s="56"/>
      <c r="E198" s="57"/>
      <c r="F198" s="57"/>
      <c r="G198" s="57"/>
      <c r="H198" s="58"/>
      <c r="I198" s="51"/>
      <c r="J198" s="51"/>
      <c r="K198" s="48"/>
    </row>
    <row r="199" spans="1:11" s="49" customFormat="1" ht="17.25" customHeight="1">
      <c r="A199" s="56"/>
      <c r="B199" s="51"/>
      <c r="C199" s="51"/>
      <c r="D199" s="56"/>
      <c r="E199" s="57"/>
      <c r="F199" s="57"/>
      <c r="G199" s="57"/>
      <c r="H199" s="58"/>
      <c r="I199" s="51"/>
      <c r="J199" s="51"/>
      <c r="K199" s="48"/>
    </row>
    <row r="200" spans="1:11" s="49" customFormat="1" ht="17.25" customHeight="1">
      <c r="A200" s="56"/>
      <c r="B200" s="51"/>
      <c r="C200" s="51"/>
      <c r="D200" s="56"/>
      <c r="E200" s="57"/>
      <c r="F200" s="57"/>
      <c r="G200" s="57"/>
      <c r="H200" s="58"/>
      <c r="I200" s="51"/>
      <c r="J200" s="51"/>
      <c r="K200" s="48"/>
    </row>
    <row r="201" spans="1:11" s="49" customFormat="1" ht="17.25" customHeight="1">
      <c r="A201" s="56"/>
      <c r="B201" s="51"/>
      <c r="C201" s="51"/>
      <c r="D201" s="56"/>
      <c r="E201" s="57"/>
      <c r="F201" s="57"/>
      <c r="G201" s="57"/>
      <c r="H201" s="58"/>
      <c r="I201" s="51"/>
      <c r="J201" s="51"/>
      <c r="K201" s="48"/>
    </row>
    <row r="202" spans="1:11" s="49" customFormat="1" ht="17.25" customHeight="1">
      <c r="A202" s="56"/>
      <c r="B202" s="51"/>
      <c r="C202" s="51"/>
      <c r="D202" s="59"/>
      <c r="E202" s="57"/>
      <c r="F202" s="57"/>
      <c r="G202" s="57"/>
      <c r="H202" s="58"/>
      <c r="I202" s="51"/>
      <c r="J202" s="51"/>
      <c r="K202" s="48"/>
    </row>
    <row r="203" spans="1:11" s="49" customFormat="1" ht="17.25" customHeight="1">
      <c r="A203" s="56"/>
      <c r="B203" s="51"/>
      <c r="C203" s="51"/>
      <c r="D203" s="56"/>
      <c r="E203" s="57"/>
      <c r="F203" s="57"/>
      <c r="G203" s="57"/>
      <c r="H203" s="58"/>
      <c r="I203" s="51"/>
      <c r="J203" s="51"/>
      <c r="K203" s="48"/>
    </row>
    <row r="204" spans="1:11" s="49" customFormat="1" ht="17.25" customHeight="1">
      <c r="A204" s="56"/>
      <c r="B204" s="51"/>
      <c r="C204" s="51"/>
      <c r="D204" s="56"/>
      <c r="E204" s="57"/>
      <c r="F204" s="57"/>
      <c r="G204" s="57"/>
      <c r="H204" s="58"/>
      <c r="I204" s="51"/>
      <c r="J204" s="51"/>
      <c r="K204" s="48"/>
    </row>
    <row r="205" spans="1:11" s="49" customFormat="1" ht="17.25" customHeight="1">
      <c r="A205" s="56"/>
      <c r="B205" s="51"/>
      <c r="C205" s="51"/>
      <c r="D205" s="56"/>
      <c r="E205" s="57"/>
      <c r="F205" s="57"/>
      <c r="G205" s="57"/>
      <c r="H205" s="58"/>
      <c r="I205" s="51"/>
      <c r="J205" s="51"/>
      <c r="K205" s="48"/>
    </row>
    <row r="206" spans="1:11" s="49" customFormat="1" ht="17.25" customHeight="1">
      <c r="A206" s="56"/>
      <c r="B206" s="51"/>
      <c r="C206" s="51"/>
      <c r="D206" s="56"/>
      <c r="E206" s="57"/>
      <c r="F206" s="57"/>
      <c r="G206" s="57"/>
      <c r="H206" s="58"/>
      <c r="I206" s="51"/>
      <c r="J206" s="51"/>
      <c r="K206" s="48"/>
    </row>
    <row r="207" spans="1:11" s="49" customFormat="1" ht="17.25" customHeight="1">
      <c r="A207" s="56"/>
      <c r="B207" s="51"/>
      <c r="C207" s="51"/>
      <c r="D207" s="56"/>
      <c r="E207" s="57"/>
      <c r="F207" s="57"/>
      <c r="G207" s="57"/>
      <c r="H207" s="58"/>
      <c r="I207" s="51"/>
      <c r="J207" s="51"/>
      <c r="K207" s="48"/>
    </row>
    <row r="208" spans="1:11" s="49" customFormat="1" ht="17.25" customHeight="1">
      <c r="A208" s="56"/>
      <c r="B208" s="51"/>
      <c r="C208" s="51"/>
      <c r="D208" s="56"/>
      <c r="E208" s="57"/>
      <c r="F208" s="57"/>
      <c r="G208" s="57"/>
      <c r="H208" s="58"/>
      <c r="I208" s="51"/>
      <c r="J208" s="51"/>
      <c r="K208" s="48"/>
    </row>
    <row r="209" spans="1:10" s="49" customFormat="1" ht="17.25" customHeight="1">
      <c r="A209" s="56"/>
      <c r="B209" s="51"/>
      <c r="C209" s="51"/>
      <c r="D209" s="56"/>
      <c r="E209" s="57"/>
      <c r="F209" s="57"/>
      <c r="G209" s="57"/>
      <c r="H209" s="58"/>
      <c r="I209" s="51"/>
      <c r="J209" s="51"/>
    </row>
    <row r="210" spans="1:10" s="49" customFormat="1" ht="17.25" customHeight="1">
      <c r="A210" s="56"/>
      <c r="B210" s="51"/>
      <c r="C210" s="51"/>
      <c r="D210" s="56"/>
      <c r="E210" s="57"/>
      <c r="F210" s="57"/>
      <c r="G210" s="57"/>
      <c r="H210" s="58"/>
      <c r="I210" s="51"/>
      <c r="J210" s="51"/>
    </row>
    <row r="211" spans="1:10" s="49" customFormat="1" ht="17.25" customHeight="1">
      <c r="A211" s="56"/>
      <c r="B211" s="51"/>
      <c r="C211" s="51"/>
      <c r="D211" s="56"/>
      <c r="E211" s="57"/>
      <c r="F211" s="57"/>
      <c r="G211" s="57"/>
      <c r="H211" s="58"/>
      <c r="I211" s="51"/>
      <c r="J211" s="51"/>
    </row>
    <row r="212" spans="1:10" s="49" customFormat="1" ht="17.25" customHeight="1">
      <c r="A212" s="56"/>
      <c r="B212" s="51"/>
      <c r="C212" s="51"/>
      <c r="D212" s="56"/>
      <c r="E212" s="57"/>
      <c r="F212" s="57"/>
      <c r="G212" s="57"/>
      <c r="H212" s="58"/>
      <c r="I212" s="51"/>
      <c r="J212" s="51"/>
    </row>
    <row r="213" spans="1:10" s="49" customFormat="1" ht="17.25" customHeight="1">
      <c r="A213" s="56"/>
      <c r="B213" s="51"/>
      <c r="C213" s="51"/>
      <c r="D213" s="56"/>
      <c r="E213" s="57"/>
      <c r="F213" s="57"/>
      <c r="G213" s="57"/>
      <c r="H213" s="58"/>
      <c r="I213" s="51"/>
      <c r="J213" s="51"/>
    </row>
    <row r="214" spans="1:10" s="49" customFormat="1" ht="17.25" customHeight="1">
      <c r="A214" s="56"/>
      <c r="B214" s="51"/>
      <c r="C214" s="51"/>
      <c r="D214" s="56"/>
      <c r="E214" s="57"/>
      <c r="F214" s="57"/>
      <c r="G214" s="57"/>
      <c r="H214" s="58"/>
      <c r="I214" s="51"/>
      <c r="J214" s="51"/>
    </row>
    <row r="215" spans="1:10" s="49" customFormat="1" ht="17.25" customHeight="1">
      <c r="A215" s="56"/>
      <c r="B215" s="51"/>
      <c r="C215" s="51"/>
      <c r="D215" s="56"/>
      <c r="E215" s="57"/>
      <c r="F215" s="57"/>
      <c r="G215" s="57"/>
      <c r="H215" s="58"/>
      <c r="I215" s="51"/>
      <c r="J215" s="51"/>
    </row>
    <row r="216" spans="1:10" s="49" customFormat="1" ht="17.25" customHeight="1">
      <c r="A216" s="56"/>
      <c r="B216" s="51"/>
      <c r="C216" s="51"/>
      <c r="D216" s="56"/>
      <c r="E216" s="57"/>
      <c r="F216" s="57"/>
      <c r="G216" s="57"/>
      <c r="H216" s="58"/>
      <c r="I216" s="51"/>
      <c r="J216" s="51"/>
    </row>
    <row r="217" spans="1:10" s="49" customFormat="1" ht="17.25" customHeight="1">
      <c r="A217" s="56"/>
      <c r="B217" s="51"/>
      <c r="C217" s="51"/>
      <c r="D217" s="56"/>
      <c r="E217" s="57"/>
      <c r="F217" s="57"/>
      <c r="G217" s="57"/>
      <c r="H217" s="58"/>
      <c r="I217" s="51"/>
      <c r="J217" s="51"/>
    </row>
    <row r="218" spans="1:10" s="49" customFormat="1" ht="17.25" customHeight="1">
      <c r="A218" s="56"/>
      <c r="B218" s="51"/>
      <c r="C218" s="51"/>
      <c r="D218" s="56"/>
      <c r="E218" s="57"/>
      <c r="F218" s="57"/>
      <c r="G218" s="57"/>
      <c r="H218" s="58"/>
      <c r="I218" s="51"/>
      <c r="J218" s="51"/>
    </row>
    <row r="219" spans="1:10" s="49" customFormat="1" ht="17.25" customHeight="1">
      <c r="A219" s="56"/>
      <c r="B219" s="51"/>
      <c r="C219" s="51"/>
      <c r="D219" s="56"/>
      <c r="E219" s="57"/>
      <c r="F219" s="57"/>
      <c r="G219" s="57"/>
      <c r="H219" s="58"/>
      <c r="I219" s="51"/>
      <c r="J219" s="51"/>
    </row>
    <row r="220" spans="1:10" s="49" customFormat="1" ht="17.25" customHeight="1">
      <c r="A220" s="56"/>
      <c r="B220" s="51"/>
      <c r="C220" s="51"/>
      <c r="D220" s="56"/>
      <c r="E220" s="57"/>
      <c r="F220" s="57"/>
      <c r="G220" s="57"/>
      <c r="H220" s="58"/>
      <c r="I220" s="51"/>
      <c r="J220" s="51"/>
    </row>
    <row r="221" spans="1:10" s="49" customFormat="1" ht="17.25" customHeight="1">
      <c r="A221" s="56"/>
      <c r="B221" s="51"/>
      <c r="C221" s="51"/>
      <c r="D221" s="56"/>
      <c r="E221" s="57"/>
      <c r="F221" s="57"/>
      <c r="G221" s="57"/>
      <c r="H221" s="58"/>
      <c r="I221" s="51"/>
      <c r="J221" s="51"/>
    </row>
    <row r="222" spans="1:10" s="49" customFormat="1" ht="17.25" customHeight="1">
      <c r="A222" s="56"/>
      <c r="B222" s="51"/>
      <c r="C222" s="51"/>
      <c r="D222" s="56"/>
      <c r="E222" s="57"/>
      <c r="F222" s="57"/>
      <c r="G222" s="57"/>
      <c r="H222" s="58"/>
      <c r="I222" s="51"/>
      <c r="J222" s="51"/>
    </row>
    <row r="223" spans="1:10" s="49" customFormat="1" ht="17.25" customHeight="1">
      <c r="A223" s="56"/>
      <c r="B223" s="51"/>
      <c r="C223" s="51"/>
      <c r="D223" s="56"/>
      <c r="E223" s="57"/>
      <c r="F223" s="57"/>
      <c r="G223" s="57"/>
      <c r="H223" s="58"/>
      <c r="I223" s="51"/>
      <c r="J223" s="51"/>
    </row>
    <row r="224" spans="1:10" s="49" customFormat="1" ht="17.25" customHeight="1">
      <c r="A224" s="56"/>
      <c r="B224" s="51"/>
      <c r="C224" s="51"/>
      <c r="D224" s="56"/>
      <c r="E224" s="57"/>
      <c r="F224" s="57"/>
      <c r="G224" s="57"/>
      <c r="H224" s="58"/>
      <c r="I224" s="51"/>
      <c r="J224" s="51"/>
    </row>
    <row r="225" spans="1:10" s="49" customFormat="1" ht="17.25" customHeight="1">
      <c r="A225" s="56"/>
      <c r="B225" s="51"/>
      <c r="C225" s="51"/>
      <c r="D225" s="56"/>
      <c r="E225" s="57"/>
      <c r="F225" s="57"/>
      <c r="G225" s="57"/>
      <c r="H225" s="58"/>
      <c r="I225" s="51"/>
      <c r="J225" s="51"/>
    </row>
    <row r="226" spans="1:10" s="49" customFormat="1" ht="17.25" customHeight="1">
      <c r="A226" s="56"/>
      <c r="B226" s="51"/>
      <c r="C226" s="51"/>
      <c r="D226" s="56"/>
      <c r="E226" s="57"/>
      <c r="F226" s="57"/>
      <c r="G226" s="57"/>
      <c r="H226" s="58"/>
      <c r="I226" s="51"/>
      <c r="J226" s="51"/>
    </row>
    <row r="227" spans="1:10" s="49" customFormat="1" ht="17.25" customHeight="1">
      <c r="A227" s="56"/>
      <c r="B227" s="51"/>
      <c r="C227" s="51"/>
      <c r="D227" s="56"/>
      <c r="E227" s="57"/>
      <c r="F227" s="57"/>
      <c r="G227" s="57"/>
      <c r="H227" s="58"/>
      <c r="I227" s="51"/>
      <c r="J227" s="51"/>
    </row>
    <row r="228" spans="1:10" s="49" customFormat="1" ht="17.25" customHeight="1">
      <c r="A228" s="56"/>
      <c r="B228" s="51"/>
      <c r="C228" s="51"/>
      <c r="D228" s="56"/>
      <c r="E228" s="57"/>
      <c r="F228" s="57"/>
      <c r="G228" s="57"/>
      <c r="H228" s="58"/>
      <c r="I228" s="51"/>
      <c r="J228" s="51"/>
    </row>
    <row r="229" spans="1:10" s="49" customFormat="1" ht="17.25" customHeight="1">
      <c r="A229" s="56"/>
      <c r="B229" s="51"/>
      <c r="C229" s="51"/>
      <c r="D229" s="56"/>
      <c r="E229" s="57"/>
      <c r="F229" s="57"/>
      <c r="G229" s="57"/>
      <c r="H229" s="58"/>
      <c r="I229" s="51"/>
      <c r="J229" s="51"/>
    </row>
    <row r="230" spans="1:10" s="49" customFormat="1" ht="17.25" customHeight="1">
      <c r="A230" s="56"/>
      <c r="B230" s="51"/>
      <c r="C230" s="51"/>
      <c r="D230" s="56"/>
      <c r="E230" s="57"/>
      <c r="F230" s="57"/>
      <c r="G230" s="57"/>
      <c r="H230" s="58"/>
      <c r="I230" s="51"/>
      <c r="J230" s="51"/>
    </row>
    <row r="231" spans="1:10" s="49" customFormat="1" ht="17.25" customHeight="1">
      <c r="A231" s="56"/>
      <c r="B231" s="51"/>
      <c r="C231" s="51"/>
      <c r="D231" s="56"/>
      <c r="E231" s="57"/>
      <c r="F231" s="57"/>
      <c r="G231" s="57"/>
      <c r="H231" s="58"/>
      <c r="I231" s="51"/>
      <c r="J231" s="51"/>
    </row>
    <row r="232" spans="1:10" s="49" customFormat="1" ht="17.25" customHeight="1">
      <c r="A232" s="56"/>
      <c r="B232" s="51"/>
      <c r="C232" s="51"/>
      <c r="D232" s="56"/>
      <c r="E232" s="57"/>
      <c r="F232" s="57"/>
      <c r="G232" s="57"/>
      <c r="H232" s="58"/>
      <c r="I232" s="51"/>
      <c r="J232" s="51"/>
    </row>
    <row r="233" spans="1:10" s="49" customFormat="1" ht="17.25" customHeight="1">
      <c r="A233" s="56"/>
      <c r="B233" s="51"/>
      <c r="C233" s="51"/>
      <c r="D233" s="56"/>
      <c r="E233" s="57"/>
      <c r="F233" s="57"/>
      <c r="G233" s="57"/>
      <c r="H233" s="58"/>
      <c r="I233" s="51"/>
      <c r="J233" s="51"/>
    </row>
    <row r="234" spans="1:10" s="49" customFormat="1" ht="17.25" customHeight="1">
      <c r="A234" s="56"/>
      <c r="B234" s="51"/>
      <c r="C234" s="51"/>
      <c r="D234" s="56"/>
      <c r="E234" s="57"/>
      <c r="F234" s="57"/>
      <c r="G234" s="57"/>
      <c r="H234" s="58"/>
      <c r="I234" s="51"/>
      <c r="J234" s="51"/>
    </row>
    <row r="235" spans="1:10" s="49" customFormat="1" ht="17.25" customHeight="1">
      <c r="A235" s="56"/>
      <c r="B235" s="51"/>
      <c r="C235" s="51"/>
      <c r="D235" s="56"/>
      <c r="E235" s="57"/>
      <c r="F235" s="57"/>
      <c r="G235" s="57"/>
      <c r="H235" s="58"/>
      <c r="I235" s="51"/>
      <c r="J235" s="51"/>
    </row>
    <row r="236" spans="1:10" s="49" customFormat="1" ht="17.25" customHeight="1">
      <c r="A236" s="56"/>
      <c r="B236" s="51"/>
      <c r="C236" s="51"/>
      <c r="D236" s="56"/>
      <c r="E236" s="57"/>
      <c r="F236" s="57"/>
      <c r="G236" s="57"/>
      <c r="H236" s="58"/>
      <c r="I236" s="51"/>
      <c r="J236" s="51"/>
    </row>
    <row r="237" spans="1:10" s="49" customFormat="1" ht="17.25" customHeight="1">
      <c r="A237" s="56"/>
      <c r="B237" s="51"/>
      <c r="C237" s="51"/>
      <c r="D237" s="56"/>
      <c r="E237" s="57"/>
      <c r="F237" s="57"/>
      <c r="G237" s="57"/>
      <c r="H237" s="58"/>
      <c r="I237" s="51"/>
      <c r="J237" s="51"/>
    </row>
    <row r="238" spans="1:10" s="49" customFormat="1" ht="17.25" customHeight="1">
      <c r="A238" s="56"/>
      <c r="B238" s="51"/>
      <c r="C238" s="51"/>
      <c r="D238" s="56"/>
      <c r="E238" s="57"/>
      <c r="F238" s="57"/>
      <c r="G238" s="57"/>
      <c r="H238" s="58"/>
      <c r="I238" s="51"/>
      <c r="J238" s="51"/>
    </row>
    <row r="239" spans="1:10" s="49" customFormat="1" ht="17.25" customHeight="1">
      <c r="A239" s="56"/>
      <c r="B239" s="51"/>
      <c r="C239" s="51"/>
      <c r="D239" s="56"/>
      <c r="E239" s="57"/>
      <c r="F239" s="57"/>
      <c r="G239" s="57"/>
      <c r="H239" s="58"/>
      <c r="I239" s="51"/>
      <c r="J239" s="51"/>
    </row>
  </sheetData>
  <mergeCells count="1">
    <mergeCell ref="A1:J1"/>
  </mergeCells>
  <phoneticPr fontId="22" type="noConversion"/>
  <pageMargins left="0.75" right="0.75" top="1" bottom="1" header="0.5" footer="0.5"/>
  <pageSetup paperSize="9" scale="67" orientation="portrait" horizontalDpi="2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入库表!$C$4:$C$170</xm:f>
          </x14:formula1>
          <xm:sqref>A3:A21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849"/>
  <sheetViews>
    <sheetView showGridLines="0" showZeros="0" zoomScaleNormal="100" workbookViewId="0">
      <selection sqref="A1:J1"/>
    </sheetView>
  </sheetViews>
  <sheetFormatPr defaultColWidth="6.5" defaultRowHeight="17.25" customHeight="1"/>
  <cols>
    <col min="1" max="4" width="10.625" style="32" customWidth="1"/>
    <col min="5" max="5" width="10.625" style="33" customWidth="1"/>
    <col min="6" max="6" width="10.625" style="34" customWidth="1"/>
    <col min="7" max="9" width="10.625" style="32" customWidth="1"/>
    <col min="10" max="10" width="10.625" style="35" customWidth="1"/>
    <col min="11" max="11" width="6.5" style="36"/>
    <col min="12" max="12" width="3.625" style="36" customWidth="1"/>
    <col min="13" max="256" width="6.5" style="36"/>
  </cols>
  <sheetData>
    <row r="1" spans="1:11" ht="30" customHeight="1">
      <c r="A1" s="133" t="s">
        <v>36</v>
      </c>
      <c r="B1" s="133"/>
      <c r="C1" s="133"/>
      <c r="D1" s="133"/>
      <c r="E1" s="133"/>
      <c r="F1" s="134"/>
      <c r="G1" s="133"/>
      <c r="H1" s="133"/>
      <c r="I1" s="133"/>
      <c r="J1" s="135"/>
    </row>
    <row r="2" spans="1:11" s="31" customFormat="1" ht="33" customHeight="1">
      <c r="A2" s="116" t="s">
        <v>8</v>
      </c>
      <c r="B2" s="117" t="s">
        <v>37</v>
      </c>
      <c r="C2" s="116" t="s">
        <v>10</v>
      </c>
      <c r="D2" s="116" t="s">
        <v>11</v>
      </c>
      <c r="E2" s="116" t="s">
        <v>12</v>
      </c>
      <c r="F2" s="118" t="s">
        <v>13</v>
      </c>
      <c r="G2" s="116" t="s">
        <v>27</v>
      </c>
      <c r="H2" s="116" t="s">
        <v>32</v>
      </c>
      <c r="I2" s="116" t="s">
        <v>38</v>
      </c>
      <c r="J2" s="116" t="s">
        <v>34</v>
      </c>
    </row>
    <row r="3" spans="1:11" ht="17.25" customHeight="1">
      <c r="A3" s="37">
        <v>1001</v>
      </c>
      <c r="B3" s="38" t="str">
        <f>VLOOKUP(A3,出库表!C$4:D$1000,2,0)</f>
        <v>材料1</v>
      </c>
      <c r="C3" s="39" t="str">
        <f>VLOOKUP(A3,出库表!C$4:E$700,3,0)</f>
        <v>件</v>
      </c>
      <c r="D3" s="39">
        <f>VLOOKUP(A3,出库表!C$4:F4800,4,0)</f>
        <v>2</v>
      </c>
      <c r="E3" s="40">
        <f>VLOOKUP(A3,出库表!C$4:G$800,5,0)</f>
        <v>20</v>
      </c>
      <c r="F3" s="40">
        <f>D3*E3</f>
        <v>40</v>
      </c>
      <c r="G3" s="39" t="str">
        <f>VLOOKUP(A3,出库表!C$4:I$700,7,0)</f>
        <v>小明</v>
      </c>
      <c r="H3" s="41">
        <v>42846</v>
      </c>
      <c r="I3" s="32" t="s">
        <v>39</v>
      </c>
      <c r="J3" s="35" t="s">
        <v>40</v>
      </c>
      <c r="K3" s="43"/>
    </row>
    <row r="4" spans="1:11" ht="17.25" customHeight="1">
      <c r="A4" s="32">
        <v>1002</v>
      </c>
      <c r="B4" s="38" t="str">
        <f>VLOOKUP(A4,出库表!C$4:D$1000,2,0)</f>
        <v>材料2</v>
      </c>
      <c r="C4" s="39" t="str">
        <f>VLOOKUP(A4,出库表!C$4:E$700,3,0)</f>
        <v>件</v>
      </c>
      <c r="D4" s="39">
        <f>VLOOKUP(A4,出库表!C$4:F4801,4,0)</f>
        <v>3</v>
      </c>
      <c r="E4" s="40">
        <f>VLOOKUP(A4,出库表!C$4:G$800,5,0)</f>
        <v>10</v>
      </c>
      <c r="F4" s="40">
        <f t="shared" ref="F4:F35" si="0">D4*E4</f>
        <v>30</v>
      </c>
      <c r="G4" s="39" t="str">
        <f>VLOOKUP(A4,出库表!C$4:I$700,7,0)</f>
        <v>小明</v>
      </c>
      <c r="H4" s="41">
        <v>42846</v>
      </c>
      <c r="I4" s="32" t="s">
        <v>39</v>
      </c>
      <c r="J4" s="35" t="s">
        <v>40</v>
      </c>
      <c r="K4" s="43"/>
    </row>
    <row r="5" spans="1:11" ht="17.25" customHeight="1">
      <c r="B5" s="38" t="e">
        <f>VLOOKUP(A5,出库表!C$4:D$1000,2,0)</f>
        <v>#N/A</v>
      </c>
      <c r="C5" s="39" t="e">
        <f>VLOOKUP(A5,出库表!C$4:E$700,3,0)</f>
        <v>#N/A</v>
      </c>
      <c r="D5" s="39" t="e">
        <f>VLOOKUP(A5,出库表!C$4:F4802,4,0)</f>
        <v>#N/A</v>
      </c>
      <c r="E5" s="40" t="e">
        <f>VLOOKUP(A5,出库表!C$4:G$800,5,0)</f>
        <v>#N/A</v>
      </c>
      <c r="F5" s="40" t="e">
        <f t="shared" si="0"/>
        <v>#N/A</v>
      </c>
      <c r="G5" s="39" t="e">
        <f>VLOOKUP(A5,出库表!C$4:I$700,7,0)</f>
        <v>#N/A</v>
      </c>
      <c r="H5" s="41"/>
      <c r="K5" s="43"/>
    </row>
    <row r="6" spans="1:11" ht="17.25" customHeight="1">
      <c r="B6" s="38" t="e">
        <f>VLOOKUP(A6,出库表!C$4:D$1000,2,0)</f>
        <v>#N/A</v>
      </c>
      <c r="C6" s="39" t="e">
        <f>VLOOKUP(A6,出库表!C$4:E$700,3,0)</f>
        <v>#N/A</v>
      </c>
      <c r="D6" s="39" t="e">
        <f>VLOOKUP(A6,出库表!C$4:F4803,4,0)</f>
        <v>#N/A</v>
      </c>
      <c r="E6" s="40" t="e">
        <f>VLOOKUP(A6,出库表!C$4:G$800,5,0)</f>
        <v>#N/A</v>
      </c>
      <c r="F6" s="40" t="e">
        <f t="shared" si="0"/>
        <v>#N/A</v>
      </c>
      <c r="G6" s="39" t="e">
        <f>VLOOKUP(A6,出库表!C$4:I$700,7,0)</f>
        <v>#N/A</v>
      </c>
      <c r="H6" s="41"/>
      <c r="K6" s="43"/>
    </row>
    <row r="7" spans="1:11" ht="17.25" customHeight="1">
      <c r="B7" s="38" t="e">
        <f>VLOOKUP(A7,出库表!C$4:D$1000,2,0)</f>
        <v>#N/A</v>
      </c>
      <c r="C7" s="39" t="e">
        <f>VLOOKUP(A7,出库表!C$4:E$700,3,0)</f>
        <v>#N/A</v>
      </c>
      <c r="D7" s="39" t="e">
        <f>VLOOKUP(A7,出库表!C$4:F4804,4,0)</f>
        <v>#N/A</v>
      </c>
      <c r="E7" s="40" t="e">
        <f>VLOOKUP(A7,出库表!C$4:G$800,5,0)</f>
        <v>#N/A</v>
      </c>
      <c r="F7" s="40" t="e">
        <f t="shared" si="0"/>
        <v>#N/A</v>
      </c>
      <c r="G7" s="39" t="e">
        <f>VLOOKUP(A7,出库表!C$4:I$700,7,0)</f>
        <v>#N/A</v>
      </c>
      <c r="H7" s="41"/>
      <c r="K7" s="43"/>
    </row>
    <row r="8" spans="1:11" ht="17.25" customHeight="1">
      <c r="B8" s="38" t="e">
        <f>VLOOKUP(A8,出库表!C$4:D$1000,2,0)</f>
        <v>#N/A</v>
      </c>
      <c r="C8" s="39" t="e">
        <f>VLOOKUP(A8,出库表!C$4:E$700,3,0)</f>
        <v>#N/A</v>
      </c>
      <c r="D8" s="39" t="e">
        <f>VLOOKUP(A8,出库表!C$4:F4805,4,0)</f>
        <v>#N/A</v>
      </c>
      <c r="E8" s="40" t="e">
        <f>VLOOKUP(A8,出库表!C$4:G$800,5,0)</f>
        <v>#N/A</v>
      </c>
      <c r="F8" s="40" t="e">
        <f t="shared" si="0"/>
        <v>#N/A</v>
      </c>
      <c r="G8" s="39" t="e">
        <f>VLOOKUP(A8,出库表!C$4:I$700,7,0)</f>
        <v>#N/A</v>
      </c>
      <c r="H8" s="41"/>
      <c r="K8" s="43"/>
    </row>
    <row r="9" spans="1:11" ht="17.25" customHeight="1">
      <c r="B9" s="38" t="e">
        <f>VLOOKUP(A9,出库表!C$4:D$1000,2,0)</f>
        <v>#N/A</v>
      </c>
      <c r="C9" s="39" t="e">
        <f>VLOOKUP(A9,出库表!C$4:E$700,3,0)</f>
        <v>#N/A</v>
      </c>
      <c r="D9" s="39" t="e">
        <f>VLOOKUP(A9,出库表!C$4:F4806,4,0)</f>
        <v>#N/A</v>
      </c>
      <c r="E9" s="40" t="e">
        <f>VLOOKUP(A9,出库表!C$4:G$800,5,0)</f>
        <v>#N/A</v>
      </c>
      <c r="F9" s="40" t="e">
        <f t="shared" si="0"/>
        <v>#N/A</v>
      </c>
      <c r="G9" s="39" t="e">
        <f>VLOOKUP(A9,出库表!C$4:I$700,7,0)</f>
        <v>#N/A</v>
      </c>
      <c r="H9" s="41"/>
      <c r="K9" s="43"/>
    </row>
    <row r="10" spans="1:11" ht="17.25" customHeight="1">
      <c r="B10" s="38" t="e">
        <f>VLOOKUP(A10,出库表!C$4:D$1000,2,0)</f>
        <v>#N/A</v>
      </c>
      <c r="C10" s="39" t="e">
        <f>VLOOKUP(A10,出库表!C$4:E$700,3,0)</f>
        <v>#N/A</v>
      </c>
      <c r="D10" s="39" t="e">
        <f>VLOOKUP(A10,出库表!C$4:F4807,4,0)</f>
        <v>#N/A</v>
      </c>
      <c r="E10" s="40" t="e">
        <f>VLOOKUP(A10,出库表!C$4:G$800,5,0)</f>
        <v>#N/A</v>
      </c>
      <c r="F10" s="40" t="e">
        <f t="shared" si="0"/>
        <v>#N/A</v>
      </c>
      <c r="G10" s="39" t="e">
        <f>VLOOKUP(A10,出库表!C$4:I$700,7,0)</f>
        <v>#N/A</v>
      </c>
      <c r="H10" s="41"/>
      <c r="K10" s="43"/>
    </row>
    <row r="11" spans="1:11" ht="17.25" customHeight="1">
      <c r="B11" s="38" t="e">
        <f>VLOOKUP(A11,出库表!C$4:D$1000,2,0)</f>
        <v>#N/A</v>
      </c>
      <c r="C11" s="39" t="e">
        <f>VLOOKUP(A11,出库表!C$4:E$700,3,0)</f>
        <v>#N/A</v>
      </c>
      <c r="D11" s="39" t="e">
        <f>VLOOKUP(A11,出库表!C$4:F4808,4,0)</f>
        <v>#N/A</v>
      </c>
      <c r="E11" s="40" t="e">
        <f>VLOOKUP(A11,出库表!C$4:G$800,5,0)</f>
        <v>#N/A</v>
      </c>
      <c r="F11" s="40" t="e">
        <f t="shared" si="0"/>
        <v>#N/A</v>
      </c>
      <c r="G11" s="39" t="e">
        <f>VLOOKUP(A11,出库表!C$4:I$700,7,0)</f>
        <v>#N/A</v>
      </c>
      <c r="H11" s="41"/>
      <c r="K11" s="43"/>
    </row>
    <row r="12" spans="1:11" ht="17.25" customHeight="1">
      <c r="B12" s="38" t="e">
        <f>VLOOKUP(A12,出库表!C$4:D$1000,2,0)</f>
        <v>#N/A</v>
      </c>
      <c r="C12" s="39" t="e">
        <f>VLOOKUP(A12,出库表!C$4:E$700,3,0)</f>
        <v>#N/A</v>
      </c>
      <c r="D12" s="39" t="e">
        <f>VLOOKUP(A12,出库表!C$4:F4809,4,0)</f>
        <v>#N/A</v>
      </c>
      <c r="E12" s="40" t="e">
        <f>VLOOKUP(A12,出库表!C$4:G$800,5,0)</f>
        <v>#N/A</v>
      </c>
      <c r="F12" s="40" t="e">
        <f t="shared" si="0"/>
        <v>#N/A</v>
      </c>
      <c r="G12" s="39" t="e">
        <f>VLOOKUP(A12,出库表!C$4:I$700,7,0)</f>
        <v>#N/A</v>
      </c>
      <c r="H12" s="41"/>
      <c r="K12" s="43"/>
    </row>
    <row r="13" spans="1:11" ht="17.25" customHeight="1">
      <c r="B13" s="38" t="e">
        <f>VLOOKUP(A13,出库表!C$4:D$1000,2,0)</f>
        <v>#N/A</v>
      </c>
      <c r="C13" s="39" t="e">
        <f>VLOOKUP(A13,出库表!C$4:E$700,3,0)</f>
        <v>#N/A</v>
      </c>
      <c r="D13" s="39" t="e">
        <f>VLOOKUP(A13,出库表!C$4:F4810,4,0)</f>
        <v>#N/A</v>
      </c>
      <c r="E13" s="40" t="e">
        <f>VLOOKUP(A13,出库表!C$4:G$800,5,0)</f>
        <v>#N/A</v>
      </c>
      <c r="F13" s="40" t="e">
        <f t="shared" si="0"/>
        <v>#N/A</v>
      </c>
      <c r="G13" s="39" t="e">
        <f>VLOOKUP(A13,出库表!C$4:I$700,7,0)</f>
        <v>#N/A</v>
      </c>
      <c r="H13" s="41"/>
      <c r="K13" s="43"/>
    </row>
    <row r="14" spans="1:11" ht="17.25" customHeight="1">
      <c r="B14" s="38" t="e">
        <f>VLOOKUP(A14,出库表!C$4:D$1000,2,0)</f>
        <v>#N/A</v>
      </c>
      <c r="C14" s="39" t="e">
        <f>VLOOKUP(A14,出库表!C$4:E$700,3,0)</f>
        <v>#N/A</v>
      </c>
      <c r="D14" s="39" t="e">
        <f>VLOOKUP(A14,出库表!C$4:F4811,4,0)</f>
        <v>#N/A</v>
      </c>
      <c r="E14" s="40" t="e">
        <f>VLOOKUP(A14,出库表!C$4:G$800,5,0)</f>
        <v>#N/A</v>
      </c>
      <c r="F14" s="40" t="e">
        <f t="shared" si="0"/>
        <v>#N/A</v>
      </c>
      <c r="G14" s="39" t="e">
        <f>VLOOKUP(A14,出库表!C$4:I$700,7,0)</f>
        <v>#N/A</v>
      </c>
      <c r="H14" s="41"/>
      <c r="K14" s="43"/>
    </row>
    <row r="15" spans="1:11" ht="17.25" customHeight="1">
      <c r="B15" s="38" t="e">
        <f>VLOOKUP(A15,出库表!C$4:D$1000,2,0)</f>
        <v>#N/A</v>
      </c>
      <c r="C15" s="39" t="e">
        <f>VLOOKUP(A15,出库表!C$4:E$700,3,0)</f>
        <v>#N/A</v>
      </c>
      <c r="D15" s="39" t="e">
        <f>VLOOKUP(A15,出库表!C$4:F4812,4,0)</f>
        <v>#N/A</v>
      </c>
      <c r="E15" s="40" t="e">
        <f>VLOOKUP(A15,出库表!C$4:G$800,5,0)</f>
        <v>#N/A</v>
      </c>
      <c r="F15" s="40" t="e">
        <f t="shared" si="0"/>
        <v>#N/A</v>
      </c>
      <c r="G15" s="39" t="e">
        <f>VLOOKUP(A15,出库表!C$4:I$700,7,0)</f>
        <v>#N/A</v>
      </c>
      <c r="H15" s="41"/>
      <c r="K15" s="43"/>
    </row>
    <row r="16" spans="1:11" ht="17.25" customHeight="1">
      <c r="B16" s="38" t="e">
        <f>VLOOKUP(A16,出库表!C$4:D$1000,2,0)</f>
        <v>#N/A</v>
      </c>
      <c r="C16" s="39" t="e">
        <f>VLOOKUP(A16,出库表!C$4:E$700,3,0)</f>
        <v>#N/A</v>
      </c>
      <c r="D16" s="39" t="e">
        <f>VLOOKUP(A16,出库表!C$4:F4813,4,0)</f>
        <v>#N/A</v>
      </c>
      <c r="E16" s="40" t="e">
        <f>VLOOKUP(A16,出库表!C$4:G$800,5,0)</f>
        <v>#N/A</v>
      </c>
      <c r="F16" s="40" t="e">
        <f t="shared" si="0"/>
        <v>#N/A</v>
      </c>
      <c r="G16" s="39" t="e">
        <f>VLOOKUP(A16,出库表!C$4:I$700,7,0)</f>
        <v>#N/A</v>
      </c>
      <c r="H16" s="41"/>
      <c r="K16" s="43"/>
    </row>
    <row r="17" spans="2:11" ht="17.25" customHeight="1">
      <c r="B17" s="38" t="e">
        <f>VLOOKUP(A17,出库表!C$4:D$1000,2,0)</f>
        <v>#N/A</v>
      </c>
      <c r="C17" s="39" t="e">
        <f>VLOOKUP(A17,出库表!C$4:E$700,3,0)</f>
        <v>#N/A</v>
      </c>
      <c r="D17" s="39" t="e">
        <f>VLOOKUP(A17,出库表!C$4:F4814,4,0)</f>
        <v>#N/A</v>
      </c>
      <c r="E17" s="40" t="e">
        <f>VLOOKUP(A17,出库表!C$4:G$800,5,0)</f>
        <v>#N/A</v>
      </c>
      <c r="F17" s="40" t="e">
        <f t="shared" si="0"/>
        <v>#N/A</v>
      </c>
      <c r="G17" s="39" t="e">
        <f>VLOOKUP(A17,出库表!C$4:I$700,7,0)</f>
        <v>#N/A</v>
      </c>
      <c r="H17" s="41"/>
      <c r="K17" s="43"/>
    </row>
    <row r="18" spans="2:11" ht="17.25" customHeight="1">
      <c r="B18" s="38" t="e">
        <f>VLOOKUP(A18,出库表!C$4:D$1000,2,0)</f>
        <v>#N/A</v>
      </c>
      <c r="C18" s="39" t="e">
        <f>VLOOKUP(A18,出库表!C$4:E$700,3,0)</f>
        <v>#N/A</v>
      </c>
      <c r="D18" s="39" t="e">
        <f>VLOOKUP(A18,出库表!C$4:F4815,4,0)</f>
        <v>#N/A</v>
      </c>
      <c r="E18" s="40" t="e">
        <f>VLOOKUP(A18,出库表!C$4:G$800,5,0)</f>
        <v>#N/A</v>
      </c>
      <c r="F18" s="40" t="e">
        <f t="shared" si="0"/>
        <v>#N/A</v>
      </c>
      <c r="G18" s="39" t="e">
        <f>VLOOKUP(A18,出库表!C$4:I$700,7,0)</f>
        <v>#N/A</v>
      </c>
      <c r="H18" s="41"/>
      <c r="K18" s="43"/>
    </row>
    <row r="19" spans="2:11" ht="17.25" customHeight="1">
      <c r="B19" s="38" t="e">
        <f>VLOOKUP(A19,出库表!C$4:D$1000,2,0)</f>
        <v>#N/A</v>
      </c>
      <c r="C19" s="39" t="e">
        <f>VLOOKUP(A19,出库表!C$4:E$700,3,0)</f>
        <v>#N/A</v>
      </c>
      <c r="D19" s="39" t="e">
        <f>VLOOKUP(A19,出库表!C$4:F4816,4,0)</f>
        <v>#N/A</v>
      </c>
      <c r="E19" s="40" t="e">
        <f>VLOOKUP(A19,出库表!C$4:G$800,5,0)</f>
        <v>#N/A</v>
      </c>
      <c r="F19" s="40" t="e">
        <f t="shared" si="0"/>
        <v>#N/A</v>
      </c>
      <c r="G19" s="39" t="e">
        <f>VLOOKUP(A19,出库表!C$4:I$700,7,0)</f>
        <v>#N/A</v>
      </c>
      <c r="H19" s="41"/>
      <c r="K19" s="43"/>
    </row>
    <row r="20" spans="2:11" ht="17.25" customHeight="1">
      <c r="B20" s="38" t="e">
        <f>VLOOKUP(A20,出库表!C$4:D$1000,2,0)</f>
        <v>#N/A</v>
      </c>
      <c r="C20" s="39" t="e">
        <f>VLOOKUP(A20,出库表!C$4:E$700,3,0)</f>
        <v>#N/A</v>
      </c>
      <c r="D20" s="39" t="e">
        <f>VLOOKUP(A20,出库表!C$4:F4817,4,0)</f>
        <v>#N/A</v>
      </c>
      <c r="E20" s="40" t="e">
        <f>VLOOKUP(A20,出库表!C$4:G$800,5,0)</f>
        <v>#N/A</v>
      </c>
      <c r="F20" s="40" t="e">
        <f t="shared" si="0"/>
        <v>#N/A</v>
      </c>
      <c r="G20" s="39" t="e">
        <f>VLOOKUP(A20,出库表!C$4:I$700,7,0)</f>
        <v>#N/A</v>
      </c>
      <c r="H20" s="41"/>
      <c r="K20" s="43"/>
    </row>
    <row r="21" spans="2:11" ht="17.25" customHeight="1">
      <c r="B21" s="38" t="e">
        <f>VLOOKUP(A21,出库表!C$4:D$1000,2,0)</f>
        <v>#N/A</v>
      </c>
      <c r="C21" s="39" t="e">
        <f>VLOOKUP(A21,出库表!C$4:E$700,3,0)</f>
        <v>#N/A</v>
      </c>
      <c r="D21" s="39" t="e">
        <f>VLOOKUP(A21,出库表!C$4:F4818,4,0)</f>
        <v>#N/A</v>
      </c>
      <c r="E21" s="40" t="e">
        <f>VLOOKUP(A21,出库表!C$4:G$800,5,0)</f>
        <v>#N/A</v>
      </c>
      <c r="F21" s="40" t="e">
        <f t="shared" si="0"/>
        <v>#N/A</v>
      </c>
      <c r="G21" s="39" t="e">
        <f>VLOOKUP(A21,出库表!C$4:I$700,7,0)</f>
        <v>#N/A</v>
      </c>
      <c r="H21" s="41"/>
      <c r="K21" s="43"/>
    </row>
    <row r="22" spans="2:11" ht="17.25" customHeight="1">
      <c r="B22" s="38" t="e">
        <f>VLOOKUP(A22,出库表!C$4:D$1000,2,0)</f>
        <v>#N/A</v>
      </c>
      <c r="C22" s="39" t="e">
        <f>VLOOKUP(A22,出库表!C$4:E$700,3,0)</f>
        <v>#N/A</v>
      </c>
      <c r="D22" s="39" t="e">
        <f>VLOOKUP(A22,出库表!C$4:F4819,4,0)</f>
        <v>#N/A</v>
      </c>
      <c r="E22" s="40" t="e">
        <f>VLOOKUP(A22,出库表!C$4:G$800,5,0)</f>
        <v>#N/A</v>
      </c>
      <c r="F22" s="40" t="e">
        <f t="shared" si="0"/>
        <v>#N/A</v>
      </c>
      <c r="G22" s="39" t="e">
        <f>VLOOKUP(A22,出库表!C$4:I$700,7,0)</f>
        <v>#N/A</v>
      </c>
      <c r="H22" s="41"/>
      <c r="K22" s="43"/>
    </row>
    <row r="23" spans="2:11" ht="17.25" customHeight="1">
      <c r="B23" s="38" t="e">
        <f>VLOOKUP(A23,出库表!C$4:D$1000,2,0)</f>
        <v>#N/A</v>
      </c>
      <c r="C23" s="39" t="e">
        <f>VLOOKUP(A23,出库表!C$4:E$700,3,0)</f>
        <v>#N/A</v>
      </c>
      <c r="D23" s="39" t="e">
        <f>VLOOKUP(A23,出库表!C$4:F4820,4,0)</f>
        <v>#N/A</v>
      </c>
      <c r="E23" s="40" t="e">
        <f>VLOOKUP(A23,出库表!C$4:G$800,5,0)</f>
        <v>#N/A</v>
      </c>
      <c r="F23" s="40" t="e">
        <f t="shared" si="0"/>
        <v>#N/A</v>
      </c>
      <c r="G23" s="39" t="e">
        <f>VLOOKUP(A23,出库表!C$4:I$700,7,0)</f>
        <v>#N/A</v>
      </c>
      <c r="H23" s="41"/>
      <c r="K23" s="43"/>
    </row>
    <row r="24" spans="2:11" ht="17.25" customHeight="1">
      <c r="B24" s="38" t="e">
        <f>VLOOKUP(A24,出库表!C$4:D$1000,2,0)</f>
        <v>#N/A</v>
      </c>
      <c r="C24" s="39" t="e">
        <f>VLOOKUP(A24,出库表!C$4:E$700,3,0)</f>
        <v>#N/A</v>
      </c>
      <c r="D24" s="39" t="e">
        <f>VLOOKUP(A24,出库表!C$4:F4821,4,0)</f>
        <v>#N/A</v>
      </c>
      <c r="E24" s="40" t="e">
        <f>VLOOKUP(A24,出库表!C$4:G$800,5,0)</f>
        <v>#N/A</v>
      </c>
      <c r="F24" s="40" t="e">
        <f t="shared" si="0"/>
        <v>#N/A</v>
      </c>
      <c r="G24" s="39" t="e">
        <f>VLOOKUP(A24,出库表!C$4:I$700,7,0)</f>
        <v>#N/A</v>
      </c>
      <c r="H24" s="41"/>
      <c r="K24" s="43"/>
    </row>
    <row r="25" spans="2:11" ht="17.25" customHeight="1">
      <c r="B25" s="38" t="e">
        <f>VLOOKUP(A25,出库表!C$4:D$1000,2,0)</f>
        <v>#N/A</v>
      </c>
      <c r="C25" s="39" t="e">
        <f>VLOOKUP(A25,出库表!C$4:E$700,3,0)</f>
        <v>#N/A</v>
      </c>
      <c r="D25" s="39" t="e">
        <f>VLOOKUP(A25,出库表!C$4:F4822,4,0)</f>
        <v>#N/A</v>
      </c>
      <c r="E25" s="40" t="e">
        <f>VLOOKUP(A25,出库表!C$4:G$800,5,0)</f>
        <v>#N/A</v>
      </c>
      <c r="F25" s="40" t="e">
        <f t="shared" si="0"/>
        <v>#N/A</v>
      </c>
      <c r="G25" s="39" t="e">
        <f>VLOOKUP(A25,出库表!C$4:I$700,7,0)</f>
        <v>#N/A</v>
      </c>
      <c r="H25" s="41"/>
      <c r="K25" s="43"/>
    </row>
    <row r="26" spans="2:11" ht="17.25" customHeight="1">
      <c r="B26" s="38" t="e">
        <f>VLOOKUP(A26,出库表!C$4:D$1000,2,0)</f>
        <v>#N/A</v>
      </c>
      <c r="C26" s="39" t="e">
        <f>VLOOKUP(A26,出库表!C$4:E$700,3,0)</f>
        <v>#N/A</v>
      </c>
      <c r="D26" s="39" t="e">
        <f>VLOOKUP(A26,出库表!C$4:F4823,4,0)</f>
        <v>#N/A</v>
      </c>
      <c r="E26" s="40" t="e">
        <f>VLOOKUP(A26,出库表!C$4:G$800,5,0)</f>
        <v>#N/A</v>
      </c>
      <c r="F26" s="40" t="e">
        <f t="shared" si="0"/>
        <v>#N/A</v>
      </c>
      <c r="G26" s="39" t="e">
        <f>VLOOKUP(A26,出库表!C$4:I$700,7,0)</f>
        <v>#N/A</v>
      </c>
      <c r="H26" s="41"/>
      <c r="K26" s="43"/>
    </row>
    <row r="27" spans="2:11" ht="17.25" customHeight="1">
      <c r="B27" s="38" t="e">
        <f>VLOOKUP(A27,出库表!C$4:D$1000,2,0)</f>
        <v>#N/A</v>
      </c>
      <c r="C27" s="39" t="e">
        <f>VLOOKUP(A27,出库表!C$4:E$700,3,0)</f>
        <v>#N/A</v>
      </c>
      <c r="D27" s="39" t="e">
        <f>VLOOKUP(A27,出库表!C$4:F4824,4,0)</f>
        <v>#N/A</v>
      </c>
      <c r="E27" s="40" t="e">
        <f>VLOOKUP(A27,出库表!C$4:G$800,5,0)</f>
        <v>#N/A</v>
      </c>
      <c r="F27" s="40" t="e">
        <f t="shared" si="0"/>
        <v>#N/A</v>
      </c>
      <c r="G27" s="39" t="e">
        <f>VLOOKUP(A27,出库表!C$4:I$700,7,0)</f>
        <v>#N/A</v>
      </c>
      <c r="H27" s="41"/>
      <c r="K27" s="43"/>
    </row>
    <row r="28" spans="2:11" ht="17.25" customHeight="1">
      <c r="B28" s="38" t="e">
        <f>VLOOKUP(A28,出库表!C$4:D$1000,2,0)</f>
        <v>#N/A</v>
      </c>
      <c r="C28" s="39" t="e">
        <f>VLOOKUP(A28,出库表!C$4:E$700,3,0)</f>
        <v>#N/A</v>
      </c>
      <c r="D28" s="39" t="e">
        <f>VLOOKUP(A28,出库表!C$4:F4825,4,0)</f>
        <v>#N/A</v>
      </c>
      <c r="E28" s="40" t="e">
        <f>VLOOKUP(A28,出库表!C$4:G$800,5,0)</f>
        <v>#N/A</v>
      </c>
      <c r="F28" s="40" t="e">
        <f t="shared" si="0"/>
        <v>#N/A</v>
      </c>
      <c r="G28" s="39" t="e">
        <f>VLOOKUP(A28,出库表!C$4:I$700,7,0)</f>
        <v>#N/A</v>
      </c>
      <c r="H28" s="41"/>
      <c r="K28" s="43"/>
    </row>
    <row r="29" spans="2:11" ht="17.25" customHeight="1">
      <c r="B29" s="38" t="e">
        <f>VLOOKUP(A29,出库表!C$4:D$1000,2,0)</f>
        <v>#N/A</v>
      </c>
      <c r="C29" s="39" t="e">
        <f>VLOOKUP(A29,出库表!C$4:E$700,3,0)</f>
        <v>#N/A</v>
      </c>
      <c r="D29" s="39" t="e">
        <f>VLOOKUP(A29,出库表!C$4:F4826,4,0)</f>
        <v>#N/A</v>
      </c>
      <c r="E29" s="40" t="e">
        <f>VLOOKUP(A29,出库表!C$4:G$800,5,0)</f>
        <v>#N/A</v>
      </c>
      <c r="F29" s="40" t="e">
        <f t="shared" si="0"/>
        <v>#N/A</v>
      </c>
      <c r="G29" s="39" t="e">
        <f>VLOOKUP(A29,出库表!C$4:I$700,7,0)</f>
        <v>#N/A</v>
      </c>
      <c r="H29" s="41"/>
      <c r="K29" s="43"/>
    </row>
    <row r="30" spans="2:11" ht="17.25" customHeight="1">
      <c r="B30" s="38" t="e">
        <f>VLOOKUP(A30,出库表!C$4:D$1000,2,0)</f>
        <v>#N/A</v>
      </c>
      <c r="C30" s="39" t="e">
        <f>VLOOKUP(A30,出库表!C$4:E$700,3,0)</f>
        <v>#N/A</v>
      </c>
      <c r="D30" s="39" t="e">
        <f>VLOOKUP(A30,出库表!C$4:F4827,4,0)</f>
        <v>#N/A</v>
      </c>
      <c r="E30" s="40" t="e">
        <f>VLOOKUP(A30,出库表!C$4:G$800,5,0)</f>
        <v>#N/A</v>
      </c>
      <c r="F30" s="40" t="e">
        <f t="shared" si="0"/>
        <v>#N/A</v>
      </c>
      <c r="G30" s="39" t="e">
        <f>VLOOKUP(A30,出库表!C$4:I$700,7,0)</f>
        <v>#N/A</v>
      </c>
      <c r="H30" s="41"/>
      <c r="K30" s="43"/>
    </row>
    <row r="31" spans="2:11" ht="17.25" customHeight="1">
      <c r="B31" s="38" t="e">
        <f>VLOOKUP(A31,出库表!C$4:D$1000,2,0)</f>
        <v>#N/A</v>
      </c>
      <c r="C31" s="39" t="e">
        <f>VLOOKUP(A31,出库表!C$4:E$700,3,0)</f>
        <v>#N/A</v>
      </c>
      <c r="D31" s="39" t="e">
        <f>VLOOKUP(A31,出库表!C$4:F4828,4,0)</f>
        <v>#N/A</v>
      </c>
      <c r="E31" s="40" t="e">
        <f>VLOOKUP(A31,出库表!C$4:G$800,5,0)</f>
        <v>#N/A</v>
      </c>
      <c r="F31" s="40" t="e">
        <f t="shared" si="0"/>
        <v>#N/A</v>
      </c>
      <c r="G31" s="39" t="e">
        <f>VLOOKUP(A31,出库表!C$4:I$700,7,0)</f>
        <v>#N/A</v>
      </c>
      <c r="H31" s="41"/>
      <c r="K31" s="43"/>
    </row>
    <row r="32" spans="2:11" ht="17.25" customHeight="1">
      <c r="B32" s="38" t="e">
        <f>VLOOKUP(A32,出库表!C$4:D$1000,2,0)</f>
        <v>#N/A</v>
      </c>
      <c r="C32" s="39" t="e">
        <f>VLOOKUP(A32,出库表!C$4:E$700,3,0)</f>
        <v>#N/A</v>
      </c>
      <c r="D32" s="39" t="e">
        <f>VLOOKUP(A32,出库表!C$4:F4829,4,0)</f>
        <v>#N/A</v>
      </c>
      <c r="E32" s="40" t="e">
        <f>VLOOKUP(A32,出库表!C$4:G$800,5,0)</f>
        <v>#N/A</v>
      </c>
      <c r="F32" s="40" t="e">
        <f t="shared" si="0"/>
        <v>#N/A</v>
      </c>
      <c r="G32" s="39" t="e">
        <f>VLOOKUP(A32,出库表!C$4:I$700,7,0)</f>
        <v>#N/A</v>
      </c>
      <c r="H32" s="41"/>
      <c r="K32" s="43"/>
    </row>
    <row r="33" spans="2:11" ht="17.25" customHeight="1">
      <c r="B33" s="38" t="e">
        <f>VLOOKUP(A33,出库表!C$4:D$1000,2,0)</f>
        <v>#N/A</v>
      </c>
      <c r="C33" s="39" t="e">
        <f>VLOOKUP(A33,出库表!C$4:E$700,3,0)</f>
        <v>#N/A</v>
      </c>
      <c r="D33" s="39" t="e">
        <f>VLOOKUP(A33,出库表!C$4:F4830,4,0)</f>
        <v>#N/A</v>
      </c>
      <c r="E33" s="40" t="e">
        <f>VLOOKUP(A33,出库表!C$4:G$800,5,0)</f>
        <v>#N/A</v>
      </c>
      <c r="F33" s="40" t="e">
        <f t="shared" si="0"/>
        <v>#N/A</v>
      </c>
      <c r="G33" s="39" t="e">
        <f>VLOOKUP(A33,出库表!C$4:I$700,7,0)</f>
        <v>#N/A</v>
      </c>
      <c r="H33" s="41"/>
      <c r="K33" s="43"/>
    </row>
    <row r="34" spans="2:11" ht="17.25" customHeight="1">
      <c r="B34" s="38" t="e">
        <f>VLOOKUP(A34,出库表!C$4:D$1000,2,0)</f>
        <v>#N/A</v>
      </c>
      <c r="C34" s="39" t="e">
        <f>VLOOKUP(A34,出库表!C$4:E$700,3,0)</f>
        <v>#N/A</v>
      </c>
      <c r="D34" s="39" t="e">
        <f>VLOOKUP(A34,出库表!C$4:F4831,4,0)</f>
        <v>#N/A</v>
      </c>
      <c r="E34" s="40" t="e">
        <f>VLOOKUP(A34,出库表!C$4:G$800,5,0)</f>
        <v>#N/A</v>
      </c>
      <c r="F34" s="40" t="e">
        <f t="shared" si="0"/>
        <v>#N/A</v>
      </c>
      <c r="G34" s="39" t="e">
        <f>VLOOKUP(A34,出库表!C$4:I$700,7,0)</f>
        <v>#N/A</v>
      </c>
      <c r="H34" s="41"/>
      <c r="K34" s="43"/>
    </row>
    <row r="35" spans="2:11" ht="17.25" customHeight="1">
      <c r="B35" s="38" t="e">
        <f>VLOOKUP(A35,出库表!C$4:D$1000,2,0)</f>
        <v>#N/A</v>
      </c>
      <c r="C35" s="39" t="e">
        <f>VLOOKUP(A35,出库表!C$4:E$700,3,0)</f>
        <v>#N/A</v>
      </c>
      <c r="D35" s="39" t="e">
        <f>VLOOKUP(A35,出库表!C$4:F4832,4,0)</f>
        <v>#N/A</v>
      </c>
      <c r="E35" s="40" t="e">
        <f>VLOOKUP(A35,出库表!C$4:G$800,5,0)</f>
        <v>#N/A</v>
      </c>
      <c r="F35" s="40" t="e">
        <f t="shared" si="0"/>
        <v>#N/A</v>
      </c>
      <c r="G35" s="39" t="e">
        <f>VLOOKUP(A35,出库表!C$4:I$700,7,0)</f>
        <v>#N/A</v>
      </c>
      <c r="H35" s="41"/>
      <c r="K35" s="43"/>
    </row>
    <row r="36" spans="2:11" ht="17.25" customHeight="1">
      <c r="B36" s="38" t="e">
        <f>VLOOKUP(A36,出库表!C$4:D$1000,2,0)</f>
        <v>#N/A</v>
      </c>
      <c r="C36" s="39" t="e">
        <f>VLOOKUP(A36,出库表!C$4:E$700,3,0)</f>
        <v>#N/A</v>
      </c>
      <c r="D36" s="39" t="e">
        <f>VLOOKUP(A36,出库表!C$4:F4833,4,0)</f>
        <v>#N/A</v>
      </c>
      <c r="E36" s="40" t="e">
        <f>VLOOKUP(A36,出库表!C$4:G$800,5,0)</f>
        <v>#N/A</v>
      </c>
      <c r="F36" s="40" t="e">
        <f t="shared" ref="F36:F57" si="1">D36*E36</f>
        <v>#N/A</v>
      </c>
      <c r="G36" s="39" t="e">
        <f>VLOOKUP(A36,出库表!C$4:I$700,7,0)</f>
        <v>#N/A</v>
      </c>
      <c r="H36" s="41"/>
      <c r="K36" s="43"/>
    </row>
    <row r="37" spans="2:11" ht="17.25" customHeight="1">
      <c r="B37" s="38" t="e">
        <f>VLOOKUP(A37,出库表!C$4:D$1000,2,0)</f>
        <v>#N/A</v>
      </c>
      <c r="C37" s="39" t="e">
        <f>VLOOKUP(A37,出库表!C$4:E$700,3,0)</f>
        <v>#N/A</v>
      </c>
      <c r="D37" s="39" t="e">
        <f>VLOOKUP(A37,出库表!C$4:F4834,4,0)</f>
        <v>#N/A</v>
      </c>
      <c r="E37" s="40" t="e">
        <f>VLOOKUP(A37,出库表!C$4:G$800,5,0)</f>
        <v>#N/A</v>
      </c>
      <c r="F37" s="40" t="e">
        <f t="shared" si="1"/>
        <v>#N/A</v>
      </c>
      <c r="G37" s="39" t="e">
        <f>VLOOKUP(A37,出库表!C$4:I$700,7,0)</f>
        <v>#N/A</v>
      </c>
      <c r="H37" s="41"/>
      <c r="K37" s="43"/>
    </row>
    <row r="38" spans="2:11" ht="17.25" customHeight="1">
      <c r="B38" s="38" t="e">
        <f>VLOOKUP(A38,出库表!C$4:D$1000,2,0)</f>
        <v>#N/A</v>
      </c>
      <c r="C38" s="39" t="e">
        <f>VLOOKUP(A38,出库表!C$4:E$700,3,0)</f>
        <v>#N/A</v>
      </c>
      <c r="D38" s="39" t="e">
        <f>VLOOKUP(A38,出库表!C$4:F4835,4,0)</f>
        <v>#N/A</v>
      </c>
      <c r="E38" s="40" t="e">
        <f>VLOOKUP(A38,出库表!C$4:G$800,5,0)</f>
        <v>#N/A</v>
      </c>
      <c r="F38" s="40" t="e">
        <f t="shared" si="1"/>
        <v>#N/A</v>
      </c>
      <c r="G38" s="39" t="e">
        <f>VLOOKUP(A38,出库表!C$4:I$700,7,0)</f>
        <v>#N/A</v>
      </c>
      <c r="H38" s="41"/>
      <c r="K38" s="43"/>
    </row>
    <row r="39" spans="2:11" ht="17.25" customHeight="1">
      <c r="B39" s="38" t="e">
        <f>VLOOKUP(A39,出库表!C$4:D$1000,2,0)</f>
        <v>#N/A</v>
      </c>
      <c r="C39" s="39" t="e">
        <f>VLOOKUP(A39,出库表!C$4:E$700,3,0)</f>
        <v>#N/A</v>
      </c>
      <c r="D39" s="39" t="e">
        <f>VLOOKUP(A39,出库表!C$4:F4836,4,0)</f>
        <v>#N/A</v>
      </c>
      <c r="E39" s="40" t="e">
        <f>VLOOKUP(A39,出库表!C$4:G$800,5,0)</f>
        <v>#N/A</v>
      </c>
      <c r="F39" s="40" t="e">
        <f t="shared" si="1"/>
        <v>#N/A</v>
      </c>
      <c r="G39" s="39" t="e">
        <f>VLOOKUP(A39,出库表!C$4:I$700,7,0)</f>
        <v>#N/A</v>
      </c>
      <c r="H39" s="41"/>
      <c r="K39" s="43"/>
    </row>
    <row r="40" spans="2:11" ht="17.25" customHeight="1">
      <c r="B40" s="38" t="e">
        <f>VLOOKUP(A40,出库表!C$4:D$1000,2,0)</f>
        <v>#N/A</v>
      </c>
      <c r="C40" s="39" t="e">
        <f>VLOOKUP(A40,出库表!C$4:E$700,3,0)</f>
        <v>#N/A</v>
      </c>
      <c r="D40" s="39" t="e">
        <f>VLOOKUP(A40,出库表!C$4:F4837,4,0)</f>
        <v>#N/A</v>
      </c>
      <c r="E40" s="40" t="e">
        <f>VLOOKUP(A40,出库表!C$4:G$800,5,0)</f>
        <v>#N/A</v>
      </c>
      <c r="F40" s="40" t="e">
        <f t="shared" si="1"/>
        <v>#N/A</v>
      </c>
      <c r="G40" s="39" t="e">
        <f>VLOOKUP(A40,出库表!C$4:I$700,7,0)</f>
        <v>#N/A</v>
      </c>
      <c r="H40" s="41"/>
      <c r="K40" s="43"/>
    </row>
    <row r="41" spans="2:11" ht="17.25" customHeight="1">
      <c r="B41" s="38" t="e">
        <f>VLOOKUP(A41,出库表!C$4:D$1000,2,0)</f>
        <v>#N/A</v>
      </c>
      <c r="C41" s="39" t="e">
        <f>VLOOKUP(A41,出库表!C$4:E$700,3,0)</f>
        <v>#N/A</v>
      </c>
      <c r="D41" s="39" t="e">
        <f>VLOOKUP(A41,出库表!C$4:F4838,4,0)</f>
        <v>#N/A</v>
      </c>
      <c r="E41" s="40" t="e">
        <f>VLOOKUP(A41,出库表!C$4:G$800,5,0)</f>
        <v>#N/A</v>
      </c>
      <c r="F41" s="40" t="e">
        <f t="shared" si="1"/>
        <v>#N/A</v>
      </c>
      <c r="G41" s="39" t="e">
        <f>VLOOKUP(A41,出库表!C$4:I$700,7,0)</f>
        <v>#N/A</v>
      </c>
      <c r="H41" s="41"/>
      <c r="K41" s="43"/>
    </row>
    <row r="42" spans="2:11" ht="17.25" customHeight="1">
      <c r="B42" s="38" t="e">
        <f>VLOOKUP(A42,出库表!C$4:D$1000,2,0)</f>
        <v>#N/A</v>
      </c>
      <c r="C42" s="39" t="e">
        <f>VLOOKUP(A42,出库表!C$4:E$700,3,0)</f>
        <v>#N/A</v>
      </c>
      <c r="D42" s="39" t="e">
        <f>VLOOKUP(A42,出库表!C$4:F4839,4,0)</f>
        <v>#N/A</v>
      </c>
      <c r="E42" s="40" t="e">
        <f>VLOOKUP(A42,出库表!C$4:G$800,5,0)</f>
        <v>#N/A</v>
      </c>
      <c r="F42" s="40" t="e">
        <f t="shared" si="1"/>
        <v>#N/A</v>
      </c>
      <c r="G42" s="39" t="e">
        <f>VLOOKUP(A42,出库表!C$4:I$700,7,0)</f>
        <v>#N/A</v>
      </c>
      <c r="H42" s="41"/>
      <c r="K42" s="43"/>
    </row>
    <row r="43" spans="2:11" ht="17.25" customHeight="1">
      <c r="B43" s="38" t="e">
        <f>VLOOKUP(A43,出库表!C$4:D$1000,2,0)</f>
        <v>#N/A</v>
      </c>
      <c r="C43" s="39" t="e">
        <f>VLOOKUP(A43,出库表!C$4:E$700,3,0)</f>
        <v>#N/A</v>
      </c>
      <c r="D43" s="39" t="e">
        <f>VLOOKUP(A43,出库表!C$4:F4840,4,0)</f>
        <v>#N/A</v>
      </c>
      <c r="E43" s="40" t="e">
        <f>VLOOKUP(A43,出库表!C$4:G$800,5,0)</f>
        <v>#N/A</v>
      </c>
      <c r="F43" s="40" t="e">
        <f t="shared" si="1"/>
        <v>#N/A</v>
      </c>
      <c r="G43" s="39" t="e">
        <f>VLOOKUP(A43,出库表!C$4:I$700,7,0)</f>
        <v>#N/A</v>
      </c>
      <c r="H43" s="41"/>
      <c r="K43" s="43"/>
    </row>
    <row r="44" spans="2:11" ht="17.25" customHeight="1">
      <c r="B44" s="38" t="e">
        <f>VLOOKUP(A44,出库表!C$4:D$1000,2,0)</f>
        <v>#N/A</v>
      </c>
      <c r="C44" s="39" t="e">
        <f>VLOOKUP(A44,出库表!C$4:E$700,3,0)</f>
        <v>#N/A</v>
      </c>
      <c r="D44" s="39" t="e">
        <f>VLOOKUP(A44,出库表!C$4:F4841,4,0)</f>
        <v>#N/A</v>
      </c>
      <c r="E44" s="40" t="e">
        <f>VLOOKUP(A44,出库表!C$4:G$800,5,0)</f>
        <v>#N/A</v>
      </c>
      <c r="F44" s="40" t="e">
        <f t="shared" si="1"/>
        <v>#N/A</v>
      </c>
      <c r="G44" s="39" t="e">
        <f>VLOOKUP(A44,出库表!C$4:I$700,7,0)</f>
        <v>#N/A</v>
      </c>
      <c r="H44" s="41"/>
      <c r="K44" s="43"/>
    </row>
    <row r="45" spans="2:11" ht="17.25" customHeight="1">
      <c r="B45" s="38" t="e">
        <f>VLOOKUP(A45,出库表!C$4:D$1000,2,0)</f>
        <v>#N/A</v>
      </c>
      <c r="C45" s="39" t="e">
        <f>VLOOKUP(A45,出库表!C$4:E$700,3,0)</f>
        <v>#N/A</v>
      </c>
      <c r="D45" s="39" t="e">
        <f>VLOOKUP(A45,出库表!C$4:F4842,4,0)</f>
        <v>#N/A</v>
      </c>
      <c r="E45" s="40" t="e">
        <f>VLOOKUP(A45,出库表!C$4:G$800,5,0)</f>
        <v>#N/A</v>
      </c>
      <c r="F45" s="40" t="e">
        <f t="shared" si="1"/>
        <v>#N/A</v>
      </c>
      <c r="G45" s="39" t="e">
        <f>VLOOKUP(A45,出库表!C$4:I$700,7,0)</f>
        <v>#N/A</v>
      </c>
      <c r="H45" s="41"/>
      <c r="K45" s="43"/>
    </row>
    <row r="46" spans="2:11" ht="17.25" customHeight="1">
      <c r="B46" s="38" t="e">
        <f>VLOOKUP(A46,出库表!C$4:D$1000,2,0)</f>
        <v>#N/A</v>
      </c>
      <c r="C46" s="39" t="e">
        <f>VLOOKUP(A46,出库表!C$4:E$700,3,0)</f>
        <v>#N/A</v>
      </c>
      <c r="D46" s="39" t="e">
        <f>VLOOKUP(A46,出库表!C$4:F4843,4,0)</f>
        <v>#N/A</v>
      </c>
      <c r="E46" s="40" t="e">
        <f>VLOOKUP(A46,出库表!C$4:G$800,5,0)</f>
        <v>#N/A</v>
      </c>
      <c r="F46" s="40" t="e">
        <f t="shared" si="1"/>
        <v>#N/A</v>
      </c>
      <c r="G46" s="39" t="e">
        <f>VLOOKUP(A46,出库表!C$4:I$700,7,0)</f>
        <v>#N/A</v>
      </c>
      <c r="H46" s="41"/>
      <c r="K46" s="43"/>
    </row>
    <row r="47" spans="2:11" ht="17.25" customHeight="1">
      <c r="B47" s="38" t="e">
        <f>VLOOKUP(A47,出库表!C$4:D$1000,2,0)</f>
        <v>#N/A</v>
      </c>
      <c r="C47" s="39" t="e">
        <f>VLOOKUP(A47,出库表!C$4:E$700,3,0)</f>
        <v>#N/A</v>
      </c>
      <c r="D47" s="39" t="e">
        <f>VLOOKUP(A47,出库表!C$4:F4844,4,0)</f>
        <v>#N/A</v>
      </c>
      <c r="E47" s="40" t="e">
        <f>VLOOKUP(A47,出库表!C$4:G$800,5,0)</f>
        <v>#N/A</v>
      </c>
      <c r="F47" s="40" t="e">
        <f t="shared" si="1"/>
        <v>#N/A</v>
      </c>
      <c r="G47" s="39" t="e">
        <f>VLOOKUP(A47,出库表!C$4:I$700,7,0)</f>
        <v>#N/A</v>
      </c>
      <c r="H47" s="41"/>
      <c r="K47" s="43"/>
    </row>
    <row r="48" spans="2:11" ht="17.25" customHeight="1">
      <c r="B48" s="38" t="e">
        <f>VLOOKUP(A48,出库表!C$4:D$1000,2,0)</f>
        <v>#N/A</v>
      </c>
      <c r="C48" s="39" t="e">
        <f>VLOOKUP(A48,出库表!C$4:E$700,3,0)</f>
        <v>#N/A</v>
      </c>
      <c r="D48" s="39" t="e">
        <f>VLOOKUP(A48,出库表!C$4:F4845,4,0)</f>
        <v>#N/A</v>
      </c>
      <c r="E48" s="40" t="e">
        <f>VLOOKUP(A48,出库表!C$4:G$800,5,0)</f>
        <v>#N/A</v>
      </c>
      <c r="F48" s="40" t="e">
        <f t="shared" si="1"/>
        <v>#N/A</v>
      </c>
      <c r="G48" s="39" t="e">
        <f>VLOOKUP(A48,出库表!C$4:I$700,7,0)</f>
        <v>#N/A</v>
      </c>
      <c r="H48" s="41"/>
      <c r="K48" s="43"/>
    </row>
    <row r="49" spans="2:11" ht="17.25" customHeight="1">
      <c r="B49" s="38" t="e">
        <f>VLOOKUP(A49,出库表!C$4:D$1000,2,0)</f>
        <v>#N/A</v>
      </c>
      <c r="C49" s="39" t="e">
        <f>VLOOKUP(A49,出库表!C$4:E$700,3,0)</f>
        <v>#N/A</v>
      </c>
      <c r="D49" s="39" t="e">
        <f>VLOOKUP(A49,出库表!C$4:F4846,4,0)</f>
        <v>#N/A</v>
      </c>
      <c r="E49" s="40" t="e">
        <f>VLOOKUP(A49,出库表!C$4:G$800,5,0)</f>
        <v>#N/A</v>
      </c>
      <c r="F49" s="40" t="e">
        <f t="shared" si="1"/>
        <v>#N/A</v>
      </c>
      <c r="G49" s="39" t="e">
        <f>VLOOKUP(A49,出库表!C$4:I$700,7,0)</f>
        <v>#N/A</v>
      </c>
      <c r="H49" s="41"/>
      <c r="K49" s="43"/>
    </row>
    <row r="50" spans="2:11" ht="17.25" customHeight="1">
      <c r="B50" s="38" t="e">
        <f>VLOOKUP(A50,出库表!C$4:D$1000,2,0)</f>
        <v>#N/A</v>
      </c>
      <c r="C50" s="39" t="e">
        <f>VLOOKUP(A50,出库表!C$4:E$700,3,0)</f>
        <v>#N/A</v>
      </c>
      <c r="D50" s="39" t="e">
        <f>VLOOKUP(A50,出库表!C$4:F4847,4,0)</f>
        <v>#N/A</v>
      </c>
      <c r="E50" s="40" t="e">
        <f>VLOOKUP(A50,出库表!C$4:G$800,5,0)</f>
        <v>#N/A</v>
      </c>
      <c r="F50" s="40" t="e">
        <f t="shared" si="1"/>
        <v>#N/A</v>
      </c>
      <c r="G50" s="39" t="e">
        <f>VLOOKUP(A50,出库表!C$4:I$700,7,0)</f>
        <v>#N/A</v>
      </c>
      <c r="H50" s="41"/>
      <c r="K50" s="43"/>
    </row>
    <row r="51" spans="2:11" ht="17.25" customHeight="1">
      <c r="B51" s="38" t="e">
        <f>VLOOKUP(A51,出库表!C$4:D$1000,2,0)</f>
        <v>#N/A</v>
      </c>
      <c r="C51" s="39" t="e">
        <f>VLOOKUP(A51,出库表!C$4:E$700,3,0)</f>
        <v>#N/A</v>
      </c>
      <c r="D51" s="39" t="e">
        <f>VLOOKUP(A51,出库表!C$4:F4848,4,0)</f>
        <v>#N/A</v>
      </c>
      <c r="E51" s="40" t="e">
        <f>VLOOKUP(A51,出库表!C$4:G$800,5,0)</f>
        <v>#N/A</v>
      </c>
      <c r="F51" s="40" t="e">
        <f t="shared" si="1"/>
        <v>#N/A</v>
      </c>
      <c r="G51" s="39" t="e">
        <f>VLOOKUP(A51,出库表!C$4:I$700,7,0)</f>
        <v>#N/A</v>
      </c>
      <c r="H51" s="41"/>
      <c r="K51" s="43"/>
    </row>
    <row r="52" spans="2:11" ht="17.25" customHeight="1">
      <c r="B52" s="38" t="e">
        <f>VLOOKUP(A52,出库表!C$4:D$1000,2,0)</f>
        <v>#N/A</v>
      </c>
      <c r="C52" s="39" t="e">
        <f>VLOOKUP(A52,出库表!C$4:E$700,3,0)</f>
        <v>#N/A</v>
      </c>
      <c r="D52" s="39" t="e">
        <f>VLOOKUP(A52,出库表!C$4:F4849,4,0)</f>
        <v>#N/A</v>
      </c>
      <c r="E52" s="40" t="e">
        <f>VLOOKUP(A52,出库表!C$4:G$800,5,0)</f>
        <v>#N/A</v>
      </c>
      <c r="F52" s="40" t="e">
        <f t="shared" si="1"/>
        <v>#N/A</v>
      </c>
      <c r="G52" s="39" t="e">
        <f>VLOOKUP(A52,出库表!C$4:I$700,7,0)</f>
        <v>#N/A</v>
      </c>
      <c r="H52" s="41"/>
      <c r="K52" s="43"/>
    </row>
    <row r="53" spans="2:11" ht="17.25" customHeight="1">
      <c r="B53" s="38" t="e">
        <f>VLOOKUP(A53,出库表!C$4:D$1000,2,0)</f>
        <v>#N/A</v>
      </c>
      <c r="C53" s="39" t="e">
        <f>VLOOKUP(A53,出库表!C$4:E$700,3,0)</f>
        <v>#N/A</v>
      </c>
      <c r="D53" s="39" t="e">
        <f>VLOOKUP(A53,出库表!C$4:F4850,4,0)</f>
        <v>#N/A</v>
      </c>
      <c r="E53" s="40" t="e">
        <f>VLOOKUP(A53,出库表!C$4:G$800,5,0)</f>
        <v>#N/A</v>
      </c>
      <c r="F53" s="40" t="e">
        <f t="shared" si="1"/>
        <v>#N/A</v>
      </c>
      <c r="G53" s="39" t="e">
        <f>VLOOKUP(A53,出库表!C$4:I$700,7,0)</f>
        <v>#N/A</v>
      </c>
      <c r="H53" s="41"/>
      <c r="K53" s="43"/>
    </row>
    <row r="54" spans="2:11" ht="17.25" customHeight="1">
      <c r="B54" s="38" t="e">
        <f>VLOOKUP(A54,出库表!C$4:D$1000,2,0)</f>
        <v>#N/A</v>
      </c>
      <c r="C54" s="39" t="e">
        <f>VLOOKUP(A54,出库表!C$4:E$700,3,0)</f>
        <v>#N/A</v>
      </c>
      <c r="D54" s="39" t="e">
        <f>VLOOKUP(A54,出库表!C$4:F4851,4,0)</f>
        <v>#N/A</v>
      </c>
      <c r="E54" s="40" t="e">
        <f>VLOOKUP(A54,出库表!C$4:G$800,5,0)</f>
        <v>#N/A</v>
      </c>
      <c r="F54" s="40" t="e">
        <f t="shared" si="1"/>
        <v>#N/A</v>
      </c>
      <c r="G54" s="39" t="e">
        <f>VLOOKUP(A54,出库表!C$4:I$700,7,0)</f>
        <v>#N/A</v>
      </c>
      <c r="H54" s="41"/>
      <c r="K54" s="43"/>
    </row>
    <row r="55" spans="2:11" ht="17.25" customHeight="1">
      <c r="B55" s="38" t="e">
        <f>VLOOKUP(A55,出库表!C$4:D$1000,2,0)</f>
        <v>#N/A</v>
      </c>
      <c r="C55" s="39" t="e">
        <f>VLOOKUP(A55,出库表!C$4:E$700,3,0)</f>
        <v>#N/A</v>
      </c>
      <c r="D55" s="39" t="e">
        <f>VLOOKUP(A55,出库表!C$4:F4852,4,0)</f>
        <v>#N/A</v>
      </c>
      <c r="E55" s="40" t="e">
        <f>VLOOKUP(A55,出库表!C$4:G$800,5,0)</f>
        <v>#N/A</v>
      </c>
      <c r="F55" s="40" t="e">
        <f t="shared" si="1"/>
        <v>#N/A</v>
      </c>
      <c r="G55" s="39" t="e">
        <f>VLOOKUP(A55,出库表!C$4:I$700,7,0)</f>
        <v>#N/A</v>
      </c>
      <c r="H55" s="41"/>
      <c r="K55" s="43"/>
    </row>
    <row r="56" spans="2:11" ht="17.25" customHeight="1">
      <c r="B56" s="38" t="e">
        <f>VLOOKUP(A56,出库表!C$4:D$1000,2,0)</f>
        <v>#N/A</v>
      </c>
      <c r="C56" s="39" t="e">
        <f>VLOOKUP(A56,出库表!C$4:E$700,3,0)</f>
        <v>#N/A</v>
      </c>
      <c r="D56" s="39" t="e">
        <f>VLOOKUP(A56,出库表!C$4:F4853,4,0)</f>
        <v>#N/A</v>
      </c>
      <c r="E56" s="40" t="e">
        <f>VLOOKUP(A56,出库表!C$4:G$800,5,0)</f>
        <v>#N/A</v>
      </c>
      <c r="F56" s="40" t="e">
        <f t="shared" si="1"/>
        <v>#N/A</v>
      </c>
      <c r="G56" s="39" t="e">
        <f>VLOOKUP(A56,出库表!C$4:I$700,7,0)</f>
        <v>#N/A</v>
      </c>
      <c r="H56" s="41"/>
      <c r="K56" s="43"/>
    </row>
    <row r="57" spans="2:11" ht="17.25" customHeight="1">
      <c r="B57" s="38" t="e">
        <f>VLOOKUP(A57,出库表!C$4:D$1000,2,0)</f>
        <v>#N/A</v>
      </c>
      <c r="C57" s="39" t="e">
        <f>VLOOKUP(A57,出库表!C$4:E$700,3,0)</f>
        <v>#N/A</v>
      </c>
      <c r="D57" s="39" t="e">
        <f>VLOOKUP(A57,出库表!C$4:F4854,4,0)</f>
        <v>#N/A</v>
      </c>
      <c r="E57" s="40" t="e">
        <f>VLOOKUP(A57,出库表!C$4:G$800,5,0)</f>
        <v>#N/A</v>
      </c>
      <c r="F57" s="40" t="e">
        <f t="shared" si="1"/>
        <v>#N/A</v>
      </c>
      <c r="G57" s="39" t="e">
        <f>VLOOKUP(A57,出库表!C$4:I$700,7,0)</f>
        <v>#N/A</v>
      </c>
      <c r="H57" s="41"/>
      <c r="K57" s="43"/>
    </row>
    <row r="58" spans="2:11" ht="17.25" customHeight="1">
      <c r="B58" s="39"/>
      <c r="C58" s="39"/>
      <c r="D58" s="39"/>
      <c r="E58" s="42"/>
      <c r="F58" s="40"/>
      <c r="G58" s="39"/>
      <c r="H58" s="41"/>
      <c r="K58" s="43"/>
    </row>
    <row r="59" spans="2:11" ht="17.25" customHeight="1">
      <c r="H59" s="41"/>
      <c r="K59" s="43"/>
    </row>
    <row r="60" spans="2:11" ht="17.25" customHeight="1">
      <c r="H60" s="41"/>
      <c r="K60" s="43"/>
    </row>
    <row r="61" spans="2:11" ht="17.25" customHeight="1">
      <c r="H61" s="41"/>
      <c r="K61" s="43"/>
    </row>
    <row r="62" spans="2:11" ht="17.25" customHeight="1">
      <c r="H62" s="41"/>
      <c r="K62" s="43"/>
    </row>
    <row r="63" spans="2:11" ht="17.25" customHeight="1">
      <c r="H63" s="41"/>
      <c r="K63" s="43"/>
    </row>
    <row r="64" spans="2:11" ht="17.25" customHeight="1">
      <c r="H64" s="41"/>
      <c r="K64" s="43"/>
    </row>
    <row r="65" spans="8:11" ht="17.25" customHeight="1">
      <c r="H65" s="41"/>
      <c r="K65" s="43"/>
    </row>
    <row r="66" spans="8:11" ht="17.25" customHeight="1">
      <c r="H66" s="41"/>
      <c r="K66" s="43"/>
    </row>
    <row r="67" spans="8:11" ht="17.25" customHeight="1">
      <c r="H67" s="41"/>
      <c r="K67" s="43"/>
    </row>
    <row r="68" spans="8:11" ht="17.25" customHeight="1">
      <c r="H68" s="41"/>
      <c r="K68" s="43"/>
    </row>
    <row r="69" spans="8:11" ht="17.25" customHeight="1">
      <c r="H69" s="41"/>
      <c r="K69" s="43"/>
    </row>
    <row r="70" spans="8:11" ht="17.25" customHeight="1">
      <c r="H70" s="41"/>
      <c r="K70" s="43"/>
    </row>
    <row r="71" spans="8:11" ht="17.25" customHeight="1">
      <c r="H71" s="41"/>
      <c r="K71" s="43"/>
    </row>
    <row r="72" spans="8:11" ht="17.25" customHeight="1">
      <c r="H72" s="41"/>
      <c r="K72" s="43"/>
    </row>
    <row r="73" spans="8:11" ht="17.25" customHeight="1">
      <c r="H73" s="41"/>
      <c r="K73" s="43"/>
    </row>
    <row r="74" spans="8:11" ht="17.25" customHeight="1">
      <c r="H74" s="41"/>
      <c r="K74" s="43"/>
    </row>
    <row r="75" spans="8:11" ht="17.25" customHeight="1">
      <c r="H75" s="41"/>
      <c r="K75" s="43"/>
    </row>
    <row r="76" spans="8:11" ht="17.25" customHeight="1">
      <c r="H76" s="41"/>
      <c r="K76" s="43"/>
    </row>
    <row r="77" spans="8:11" ht="17.25" customHeight="1">
      <c r="H77" s="41"/>
      <c r="K77" s="43"/>
    </row>
    <row r="78" spans="8:11" ht="17.25" customHeight="1">
      <c r="H78" s="41"/>
      <c r="K78" s="43"/>
    </row>
    <row r="79" spans="8:11" ht="17.25" customHeight="1">
      <c r="H79" s="41"/>
      <c r="K79" s="43"/>
    </row>
    <row r="80" spans="8:11" ht="17.25" customHeight="1">
      <c r="H80" s="41"/>
      <c r="K80" s="43"/>
    </row>
    <row r="81" spans="1:11" ht="17.25" customHeight="1">
      <c r="H81" s="41"/>
      <c r="K81" s="43"/>
    </row>
    <row r="82" spans="1:11" ht="17.25" customHeight="1">
      <c r="H82" s="41"/>
      <c r="K82" s="43"/>
    </row>
    <row r="83" spans="1:11" ht="17.25" customHeight="1">
      <c r="H83" s="41"/>
      <c r="K83" s="43"/>
    </row>
    <row r="84" spans="1:11" ht="17.25" customHeight="1">
      <c r="H84" s="41"/>
      <c r="K84" s="43"/>
    </row>
    <row r="85" spans="1:11" ht="17.25" customHeight="1">
      <c r="H85" s="41"/>
      <c r="K85" s="43"/>
    </row>
    <row r="86" spans="1:11" ht="17.25" customHeight="1">
      <c r="H86" s="41"/>
      <c r="K86" s="43"/>
    </row>
    <row r="87" spans="1:11" ht="17.25" customHeight="1">
      <c r="A87" s="44"/>
      <c r="H87" s="41"/>
      <c r="K87" s="43"/>
    </row>
    <row r="88" spans="1:11" ht="17.25" customHeight="1">
      <c r="H88" s="41"/>
      <c r="K88" s="43"/>
    </row>
    <row r="89" spans="1:11" ht="17.25" customHeight="1">
      <c r="H89" s="41"/>
      <c r="K89" s="43"/>
    </row>
    <row r="90" spans="1:11" ht="17.25" customHeight="1">
      <c r="H90" s="41"/>
      <c r="K90" s="43"/>
    </row>
    <row r="91" spans="1:11" ht="17.25" customHeight="1">
      <c r="H91" s="41"/>
      <c r="K91" s="43"/>
    </row>
    <row r="92" spans="1:11" ht="17.25" customHeight="1">
      <c r="H92" s="41"/>
      <c r="K92" s="43"/>
    </row>
    <row r="93" spans="1:11" ht="17.25" customHeight="1">
      <c r="H93" s="41"/>
      <c r="K93" s="43"/>
    </row>
    <row r="94" spans="1:11" ht="17.25" customHeight="1">
      <c r="H94" s="41"/>
      <c r="K94" s="43"/>
    </row>
    <row r="95" spans="1:11" ht="17.25" customHeight="1">
      <c r="H95" s="41"/>
      <c r="K95" s="43"/>
    </row>
    <row r="96" spans="1:11" ht="17.25" customHeight="1">
      <c r="H96" s="41"/>
      <c r="K96" s="43"/>
    </row>
    <row r="97" spans="8:11" ht="17.25" customHeight="1">
      <c r="H97" s="41"/>
      <c r="K97" s="43"/>
    </row>
    <row r="98" spans="8:11" ht="17.25" customHeight="1">
      <c r="H98" s="41"/>
      <c r="K98" s="43"/>
    </row>
    <row r="99" spans="8:11" ht="17.25" customHeight="1">
      <c r="H99" s="41"/>
      <c r="K99" s="43"/>
    </row>
    <row r="100" spans="8:11" ht="17.25" customHeight="1">
      <c r="H100" s="41"/>
      <c r="K100" s="43"/>
    </row>
    <row r="101" spans="8:11" ht="17.25" customHeight="1">
      <c r="H101" s="41"/>
      <c r="K101" s="43"/>
    </row>
    <row r="102" spans="8:11" ht="17.25" customHeight="1">
      <c r="H102" s="41"/>
      <c r="K102" s="43"/>
    </row>
    <row r="103" spans="8:11" ht="17.25" customHeight="1">
      <c r="H103" s="41"/>
      <c r="K103" s="43"/>
    </row>
    <row r="104" spans="8:11" ht="17.25" customHeight="1">
      <c r="H104" s="41"/>
      <c r="K104" s="43"/>
    </row>
    <row r="105" spans="8:11" ht="17.25" customHeight="1">
      <c r="H105" s="41"/>
      <c r="K105" s="43"/>
    </row>
    <row r="106" spans="8:11" ht="17.25" customHeight="1">
      <c r="H106" s="41"/>
      <c r="K106" s="43"/>
    </row>
    <row r="107" spans="8:11" ht="17.25" customHeight="1">
      <c r="H107" s="41"/>
      <c r="K107" s="43"/>
    </row>
    <row r="108" spans="8:11" ht="17.25" customHeight="1">
      <c r="H108" s="41"/>
      <c r="K108" s="43"/>
    </row>
    <row r="109" spans="8:11" ht="17.25" customHeight="1">
      <c r="H109" s="41"/>
      <c r="K109" s="43"/>
    </row>
    <row r="110" spans="8:11" ht="17.25" customHeight="1">
      <c r="H110" s="41"/>
      <c r="K110" s="43"/>
    </row>
    <row r="111" spans="8:11" ht="17.25" customHeight="1">
      <c r="H111" s="41"/>
      <c r="K111" s="43"/>
    </row>
    <row r="112" spans="8:11" ht="17.25" customHeight="1">
      <c r="H112" s="41"/>
      <c r="K112" s="43"/>
    </row>
    <row r="113" spans="8:11" ht="17.25" customHeight="1">
      <c r="H113" s="41"/>
      <c r="K113" s="43"/>
    </row>
    <row r="114" spans="8:11" ht="17.25" customHeight="1">
      <c r="H114" s="41"/>
      <c r="K114" s="43"/>
    </row>
    <row r="115" spans="8:11" ht="17.25" customHeight="1">
      <c r="H115" s="41"/>
      <c r="K115" s="43"/>
    </row>
    <row r="116" spans="8:11" ht="17.25" customHeight="1">
      <c r="H116" s="41"/>
      <c r="K116" s="43"/>
    </row>
    <row r="117" spans="8:11" ht="17.25" customHeight="1">
      <c r="H117" s="41"/>
      <c r="K117" s="43"/>
    </row>
    <row r="118" spans="8:11" ht="17.25" customHeight="1">
      <c r="H118" s="41"/>
      <c r="K118" s="43"/>
    </row>
    <row r="119" spans="8:11" ht="17.25" customHeight="1">
      <c r="H119" s="41"/>
      <c r="K119" s="43"/>
    </row>
    <row r="120" spans="8:11" ht="17.25" customHeight="1">
      <c r="H120" s="41"/>
      <c r="K120" s="43"/>
    </row>
    <row r="121" spans="8:11" ht="17.25" customHeight="1">
      <c r="H121" s="41"/>
      <c r="K121" s="43"/>
    </row>
    <row r="122" spans="8:11" ht="17.25" customHeight="1">
      <c r="H122" s="41"/>
      <c r="K122" s="43"/>
    </row>
    <row r="123" spans="8:11" ht="17.25" customHeight="1">
      <c r="H123" s="41"/>
      <c r="K123" s="43"/>
    </row>
    <row r="124" spans="8:11" ht="17.25" customHeight="1">
      <c r="H124" s="41"/>
      <c r="K124" s="43"/>
    </row>
    <row r="125" spans="8:11" ht="17.25" customHeight="1">
      <c r="H125" s="41"/>
      <c r="K125" s="43"/>
    </row>
    <row r="126" spans="8:11" ht="17.25" customHeight="1">
      <c r="H126" s="41"/>
      <c r="K126" s="43"/>
    </row>
    <row r="127" spans="8:11" ht="17.25" customHeight="1">
      <c r="H127" s="41"/>
      <c r="K127" s="43"/>
    </row>
    <row r="128" spans="8:11" ht="17.25" customHeight="1">
      <c r="H128" s="41"/>
      <c r="K128" s="43"/>
    </row>
    <row r="129" spans="8:11" ht="17.25" customHeight="1">
      <c r="H129" s="41"/>
      <c r="K129" s="43"/>
    </row>
    <row r="130" spans="8:11" ht="17.25" customHeight="1">
      <c r="H130" s="41"/>
      <c r="K130" s="43"/>
    </row>
    <row r="131" spans="8:11" ht="17.25" customHeight="1">
      <c r="H131" s="41"/>
      <c r="K131" s="43"/>
    </row>
    <row r="132" spans="8:11" ht="17.25" customHeight="1">
      <c r="H132" s="41"/>
      <c r="K132" s="43"/>
    </row>
    <row r="133" spans="8:11" ht="17.25" customHeight="1">
      <c r="H133" s="41"/>
      <c r="K133" s="43"/>
    </row>
    <row r="134" spans="8:11" ht="17.25" customHeight="1">
      <c r="H134" s="41"/>
      <c r="K134" s="43"/>
    </row>
    <row r="135" spans="8:11" ht="17.25" customHeight="1">
      <c r="H135" s="41"/>
      <c r="K135" s="43"/>
    </row>
    <row r="136" spans="8:11" ht="17.25" customHeight="1">
      <c r="H136" s="41"/>
      <c r="K136" s="43"/>
    </row>
    <row r="137" spans="8:11" ht="17.25" customHeight="1">
      <c r="H137" s="41"/>
      <c r="K137" s="43"/>
    </row>
    <row r="138" spans="8:11" ht="17.25" customHeight="1">
      <c r="H138" s="41"/>
      <c r="K138" s="43"/>
    </row>
    <row r="139" spans="8:11" ht="17.25" customHeight="1">
      <c r="H139" s="41"/>
      <c r="K139" s="43"/>
    </row>
    <row r="140" spans="8:11" ht="17.25" customHeight="1">
      <c r="H140" s="41"/>
      <c r="K140" s="43"/>
    </row>
    <row r="141" spans="8:11" ht="17.25" customHeight="1">
      <c r="H141" s="41"/>
      <c r="K141" s="43"/>
    </row>
    <row r="142" spans="8:11" ht="17.25" customHeight="1">
      <c r="H142" s="41"/>
      <c r="K142" s="43"/>
    </row>
    <row r="143" spans="8:11" ht="17.25" customHeight="1">
      <c r="H143" s="41"/>
      <c r="K143" s="43"/>
    </row>
    <row r="144" spans="8:11" ht="17.25" customHeight="1">
      <c r="H144" s="41"/>
      <c r="K144" s="43"/>
    </row>
    <row r="145" spans="8:11" ht="17.25" customHeight="1">
      <c r="H145" s="41"/>
      <c r="K145" s="43"/>
    </row>
    <row r="146" spans="8:11" ht="17.25" customHeight="1">
      <c r="H146" s="41"/>
      <c r="K146" s="43"/>
    </row>
    <row r="147" spans="8:11" ht="17.25" customHeight="1">
      <c r="H147" s="41"/>
      <c r="K147" s="43"/>
    </row>
    <row r="148" spans="8:11" ht="17.25" customHeight="1">
      <c r="H148" s="41"/>
      <c r="K148" s="43"/>
    </row>
    <row r="149" spans="8:11" ht="17.25" customHeight="1">
      <c r="H149" s="41"/>
      <c r="K149" s="43"/>
    </row>
    <row r="150" spans="8:11" ht="17.25" customHeight="1">
      <c r="H150" s="41"/>
      <c r="K150" s="43"/>
    </row>
    <row r="151" spans="8:11" ht="17.25" customHeight="1">
      <c r="H151" s="41"/>
      <c r="K151" s="43"/>
    </row>
    <row r="152" spans="8:11" ht="17.25" customHeight="1">
      <c r="H152" s="41"/>
      <c r="K152" s="43"/>
    </row>
    <row r="153" spans="8:11" ht="17.25" customHeight="1">
      <c r="H153" s="41"/>
      <c r="K153" s="43"/>
    </row>
    <row r="154" spans="8:11" ht="17.25" customHeight="1">
      <c r="H154" s="41"/>
      <c r="K154" s="43"/>
    </row>
    <row r="155" spans="8:11" ht="17.25" customHeight="1">
      <c r="H155" s="41"/>
      <c r="K155" s="43"/>
    </row>
    <row r="156" spans="8:11" ht="17.25" customHeight="1">
      <c r="H156" s="41"/>
      <c r="K156" s="43"/>
    </row>
    <row r="157" spans="8:11" ht="17.25" customHeight="1">
      <c r="H157" s="41"/>
      <c r="K157" s="43"/>
    </row>
    <row r="158" spans="8:11" ht="17.25" customHeight="1">
      <c r="H158" s="41"/>
      <c r="K158" s="43"/>
    </row>
    <row r="159" spans="8:11" ht="17.25" customHeight="1">
      <c r="H159" s="41"/>
      <c r="K159" s="43"/>
    </row>
    <row r="160" spans="8:11" ht="17.25" customHeight="1">
      <c r="H160" s="41"/>
      <c r="K160" s="43"/>
    </row>
    <row r="161" spans="8:11" ht="17.25" customHeight="1">
      <c r="H161" s="41"/>
      <c r="K161" s="43"/>
    </row>
    <row r="162" spans="8:11" ht="17.25" customHeight="1">
      <c r="H162" s="41"/>
      <c r="K162" s="43"/>
    </row>
    <row r="163" spans="8:11" ht="17.25" customHeight="1">
      <c r="H163" s="41"/>
      <c r="K163" s="43"/>
    </row>
    <row r="164" spans="8:11" ht="17.25" customHeight="1">
      <c r="H164" s="41"/>
      <c r="K164" s="43"/>
    </row>
    <row r="165" spans="8:11" ht="17.25" customHeight="1">
      <c r="H165" s="41"/>
      <c r="K165" s="43"/>
    </row>
    <row r="166" spans="8:11" ht="17.25" customHeight="1">
      <c r="H166" s="41"/>
      <c r="K166" s="43"/>
    </row>
    <row r="167" spans="8:11" ht="17.25" customHeight="1">
      <c r="H167" s="41"/>
      <c r="K167" s="43"/>
    </row>
    <row r="168" spans="8:11" ht="17.25" customHeight="1">
      <c r="H168" s="41"/>
      <c r="K168" s="43"/>
    </row>
    <row r="169" spans="8:11" ht="17.25" customHeight="1">
      <c r="H169" s="41"/>
      <c r="K169" s="43"/>
    </row>
    <row r="170" spans="8:11" ht="17.25" customHeight="1">
      <c r="H170" s="41"/>
      <c r="K170" s="43"/>
    </row>
    <row r="171" spans="8:11" ht="17.25" customHeight="1">
      <c r="H171" s="41"/>
      <c r="K171" s="43"/>
    </row>
    <row r="172" spans="8:11" ht="17.25" customHeight="1">
      <c r="H172" s="41"/>
      <c r="K172" s="43"/>
    </row>
    <row r="173" spans="8:11" ht="17.25" customHeight="1">
      <c r="H173" s="41"/>
      <c r="K173" s="43"/>
    </row>
    <row r="174" spans="8:11" ht="17.25" customHeight="1">
      <c r="H174" s="41"/>
      <c r="K174" s="43"/>
    </row>
    <row r="175" spans="8:11" ht="17.25" customHeight="1">
      <c r="H175" s="41"/>
      <c r="K175" s="43"/>
    </row>
    <row r="176" spans="8:11" ht="17.25" customHeight="1">
      <c r="H176" s="41"/>
      <c r="K176" s="43"/>
    </row>
    <row r="177" spans="8:11" ht="17.25" customHeight="1">
      <c r="H177" s="41"/>
      <c r="K177" s="43"/>
    </row>
    <row r="178" spans="8:11" ht="17.25" customHeight="1">
      <c r="H178" s="41"/>
      <c r="K178" s="43"/>
    </row>
    <row r="179" spans="8:11" ht="17.25" customHeight="1">
      <c r="H179" s="41"/>
      <c r="K179" s="43"/>
    </row>
    <row r="180" spans="8:11" ht="17.25" customHeight="1">
      <c r="H180" s="41"/>
      <c r="K180" s="43"/>
    </row>
    <row r="181" spans="8:11" ht="17.25" customHeight="1">
      <c r="H181" s="41"/>
      <c r="K181" s="43"/>
    </row>
    <row r="182" spans="8:11" ht="17.25" customHeight="1">
      <c r="H182" s="41"/>
      <c r="K182" s="43"/>
    </row>
    <row r="183" spans="8:11" ht="17.25" customHeight="1">
      <c r="H183" s="41"/>
      <c r="K183" s="43"/>
    </row>
    <row r="184" spans="8:11" ht="17.25" customHeight="1">
      <c r="H184" s="41"/>
      <c r="K184" s="43"/>
    </row>
    <row r="185" spans="8:11" ht="17.25" customHeight="1">
      <c r="H185" s="41"/>
      <c r="K185" s="43"/>
    </row>
    <row r="186" spans="8:11" ht="17.25" customHeight="1">
      <c r="H186" s="41"/>
      <c r="K186" s="43"/>
    </row>
    <row r="187" spans="8:11" ht="17.25" customHeight="1">
      <c r="H187" s="41"/>
      <c r="K187" s="43"/>
    </row>
    <row r="188" spans="8:11" ht="17.25" customHeight="1">
      <c r="H188" s="41"/>
      <c r="K188" s="43"/>
    </row>
    <row r="189" spans="8:11" ht="17.25" customHeight="1">
      <c r="H189" s="41"/>
      <c r="K189" s="43"/>
    </row>
    <row r="190" spans="8:11" ht="17.25" customHeight="1">
      <c r="H190" s="41"/>
      <c r="K190" s="43"/>
    </row>
    <row r="191" spans="8:11" ht="17.25" customHeight="1">
      <c r="H191" s="41"/>
      <c r="K191" s="43"/>
    </row>
    <row r="192" spans="8:11" ht="17.25" customHeight="1">
      <c r="H192" s="41"/>
      <c r="K192" s="43"/>
    </row>
    <row r="193" spans="4:11" ht="17.25" customHeight="1">
      <c r="H193" s="41"/>
      <c r="K193" s="43"/>
    </row>
    <row r="194" spans="4:11" ht="17.25" customHeight="1">
      <c r="H194" s="41"/>
      <c r="K194" s="43"/>
    </row>
    <row r="195" spans="4:11" ht="17.25" customHeight="1">
      <c r="H195" s="41"/>
      <c r="K195" s="43"/>
    </row>
    <row r="196" spans="4:11" ht="17.25" customHeight="1">
      <c r="H196" s="41"/>
      <c r="K196" s="43"/>
    </row>
    <row r="197" spans="4:11" ht="17.25" customHeight="1">
      <c r="H197" s="41"/>
      <c r="K197" s="43"/>
    </row>
    <row r="198" spans="4:11" ht="17.25" customHeight="1">
      <c r="H198" s="41"/>
      <c r="K198" s="43"/>
    </row>
    <row r="199" spans="4:11" ht="17.25" customHeight="1">
      <c r="H199" s="41"/>
      <c r="K199" s="43"/>
    </row>
    <row r="200" spans="4:11" ht="17.25" customHeight="1">
      <c r="H200" s="41"/>
      <c r="K200" s="43"/>
    </row>
    <row r="201" spans="4:11" ht="17.25" customHeight="1">
      <c r="D201" s="45"/>
      <c r="H201" s="41"/>
      <c r="K201" s="43"/>
    </row>
    <row r="202" spans="4:11" ht="17.25" customHeight="1">
      <c r="H202" s="41"/>
      <c r="K202" s="43"/>
    </row>
    <row r="203" spans="4:11" ht="17.25" customHeight="1">
      <c r="H203" s="41"/>
      <c r="K203" s="43"/>
    </row>
    <row r="204" spans="4:11" ht="17.25" customHeight="1">
      <c r="H204" s="41"/>
      <c r="K204" s="43"/>
    </row>
    <row r="205" spans="4:11" ht="17.25" customHeight="1">
      <c r="H205" s="41"/>
      <c r="K205" s="43"/>
    </row>
    <row r="206" spans="4:11" ht="17.25" customHeight="1">
      <c r="H206" s="41"/>
      <c r="K206" s="43"/>
    </row>
    <row r="207" spans="4:11" ht="17.25" customHeight="1">
      <c r="H207" s="41"/>
      <c r="K207" s="43"/>
    </row>
    <row r="208" spans="4:11" ht="17.25" customHeight="1">
      <c r="H208" s="41"/>
      <c r="K208" s="43"/>
    </row>
    <row r="209" spans="8:11" ht="17.25" customHeight="1">
      <c r="H209" s="41"/>
      <c r="K209" s="43"/>
    </row>
    <row r="210" spans="8:11" ht="17.25" customHeight="1">
      <c r="H210" s="41"/>
      <c r="K210" s="43"/>
    </row>
    <row r="211" spans="8:11" ht="17.25" customHeight="1">
      <c r="H211" s="41"/>
      <c r="K211" s="43"/>
    </row>
    <row r="212" spans="8:11" ht="17.25" customHeight="1">
      <c r="H212" s="41"/>
      <c r="K212" s="43"/>
    </row>
    <row r="213" spans="8:11" ht="17.25" customHeight="1">
      <c r="H213" s="41"/>
      <c r="K213" s="43"/>
    </row>
    <row r="214" spans="8:11" ht="17.25" customHeight="1">
      <c r="H214" s="41"/>
      <c r="K214" s="43"/>
    </row>
    <row r="215" spans="8:11" ht="17.25" customHeight="1">
      <c r="H215" s="41"/>
      <c r="K215" s="43"/>
    </row>
    <row r="216" spans="8:11" ht="17.25" customHeight="1">
      <c r="H216" s="41"/>
      <c r="K216" s="43"/>
    </row>
    <row r="217" spans="8:11" ht="17.25" customHeight="1">
      <c r="H217" s="41"/>
      <c r="K217" s="43"/>
    </row>
    <row r="218" spans="8:11" ht="17.25" customHeight="1">
      <c r="H218" s="41"/>
      <c r="K218" s="43"/>
    </row>
    <row r="219" spans="8:11" ht="17.25" customHeight="1">
      <c r="H219" s="41"/>
      <c r="K219" s="43"/>
    </row>
    <row r="220" spans="8:11" ht="17.25" customHeight="1">
      <c r="H220" s="41"/>
      <c r="K220" s="43"/>
    </row>
    <row r="221" spans="8:11" ht="17.25" customHeight="1">
      <c r="H221" s="41"/>
      <c r="K221" s="43"/>
    </row>
    <row r="222" spans="8:11" ht="17.25" customHeight="1">
      <c r="H222" s="41"/>
      <c r="K222" s="43"/>
    </row>
    <row r="223" spans="8:11" ht="17.25" customHeight="1">
      <c r="H223" s="41"/>
      <c r="K223" s="43"/>
    </row>
    <row r="224" spans="8:11" ht="17.25" customHeight="1">
      <c r="H224" s="41"/>
      <c r="K224" s="43"/>
    </row>
    <row r="225" spans="8:11" ht="17.25" customHeight="1">
      <c r="H225" s="41"/>
      <c r="K225" s="43"/>
    </row>
    <row r="226" spans="8:11" ht="17.25" customHeight="1">
      <c r="H226" s="41"/>
      <c r="K226" s="43"/>
    </row>
    <row r="227" spans="8:11" ht="17.25" customHeight="1">
      <c r="H227" s="41"/>
      <c r="K227" s="43"/>
    </row>
    <row r="228" spans="8:11" ht="17.25" customHeight="1">
      <c r="H228" s="41"/>
      <c r="K228" s="43"/>
    </row>
    <row r="229" spans="8:11" ht="17.25" customHeight="1">
      <c r="H229" s="41"/>
      <c r="K229" s="43"/>
    </row>
    <row r="230" spans="8:11" ht="17.25" customHeight="1">
      <c r="H230" s="41"/>
      <c r="K230" s="43"/>
    </row>
    <row r="231" spans="8:11" ht="17.25" customHeight="1">
      <c r="H231" s="41"/>
      <c r="K231" s="43"/>
    </row>
    <row r="232" spans="8:11" ht="17.25" customHeight="1">
      <c r="H232" s="41"/>
      <c r="K232" s="43"/>
    </row>
    <row r="233" spans="8:11" ht="17.25" customHeight="1">
      <c r="H233" s="41"/>
      <c r="K233" s="43"/>
    </row>
    <row r="234" spans="8:11" ht="17.25" customHeight="1">
      <c r="H234" s="41"/>
      <c r="K234" s="43"/>
    </row>
    <row r="235" spans="8:11" ht="17.25" customHeight="1">
      <c r="H235" s="41"/>
      <c r="K235" s="43"/>
    </row>
    <row r="236" spans="8:11" ht="17.25" customHeight="1">
      <c r="H236" s="41"/>
      <c r="K236" s="43"/>
    </row>
    <row r="237" spans="8:11" ht="17.25" customHeight="1">
      <c r="H237" s="41"/>
      <c r="K237" s="43"/>
    </row>
    <row r="238" spans="8:11" ht="17.25" customHeight="1">
      <c r="H238" s="41"/>
      <c r="K238" s="43"/>
    </row>
    <row r="239" spans="8:11" ht="17.25" customHeight="1">
      <c r="H239" s="41"/>
      <c r="K239" s="43"/>
    </row>
    <row r="240" spans="8:11" ht="17.25" customHeight="1">
      <c r="H240" s="41"/>
      <c r="K240" s="43"/>
    </row>
    <row r="241" spans="8:11" ht="17.25" customHeight="1">
      <c r="H241" s="41"/>
      <c r="K241" s="43"/>
    </row>
    <row r="242" spans="8:11" ht="17.25" customHeight="1">
      <c r="H242" s="41"/>
      <c r="K242" s="43"/>
    </row>
    <row r="243" spans="8:11" ht="17.25" customHeight="1">
      <c r="H243" s="41"/>
      <c r="K243" s="43"/>
    </row>
    <row r="244" spans="8:11" ht="17.25" customHeight="1">
      <c r="H244" s="41"/>
      <c r="K244" s="43"/>
    </row>
    <row r="245" spans="8:11" ht="17.25" customHeight="1">
      <c r="H245" s="41"/>
      <c r="K245" s="43"/>
    </row>
    <row r="246" spans="8:11" ht="17.25" customHeight="1">
      <c r="H246" s="41"/>
      <c r="K246" s="43"/>
    </row>
    <row r="247" spans="8:11" ht="17.25" customHeight="1">
      <c r="H247" s="41"/>
      <c r="K247" s="43"/>
    </row>
    <row r="248" spans="8:11" ht="17.25" customHeight="1">
      <c r="H248" s="41"/>
      <c r="K248" s="43"/>
    </row>
    <row r="249" spans="8:11" ht="17.25" customHeight="1">
      <c r="H249" s="41"/>
      <c r="K249" s="43"/>
    </row>
    <row r="250" spans="8:11" ht="17.25" customHeight="1">
      <c r="H250" s="41"/>
      <c r="K250" s="43"/>
    </row>
    <row r="251" spans="8:11" ht="17.25" customHeight="1">
      <c r="H251" s="41"/>
      <c r="K251" s="43"/>
    </row>
    <row r="252" spans="8:11" ht="17.25" customHeight="1">
      <c r="H252" s="41"/>
      <c r="K252" s="43"/>
    </row>
    <row r="253" spans="8:11" ht="17.25" customHeight="1">
      <c r="H253" s="41"/>
      <c r="K253" s="43"/>
    </row>
    <row r="254" spans="8:11" ht="17.25" customHeight="1">
      <c r="H254" s="41"/>
      <c r="K254" s="43"/>
    </row>
    <row r="255" spans="8:11" ht="17.25" customHeight="1">
      <c r="H255" s="41"/>
      <c r="K255" s="43"/>
    </row>
    <row r="256" spans="8:11" ht="17.25" customHeight="1">
      <c r="H256" s="41"/>
      <c r="K256" s="43"/>
    </row>
    <row r="257" spans="8:11" ht="17.25" customHeight="1">
      <c r="H257" s="41"/>
      <c r="K257" s="43"/>
    </row>
    <row r="258" spans="8:11" ht="17.25" customHeight="1">
      <c r="H258" s="41"/>
      <c r="K258" s="43"/>
    </row>
    <row r="259" spans="8:11" ht="17.25" customHeight="1">
      <c r="H259" s="41"/>
      <c r="K259" s="43"/>
    </row>
    <row r="260" spans="8:11" ht="17.25" customHeight="1">
      <c r="H260" s="41"/>
      <c r="K260" s="43"/>
    </row>
    <row r="261" spans="8:11" ht="17.25" customHeight="1">
      <c r="H261" s="41"/>
      <c r="K261" s="43"/>
    </row>
    <row r="262" spans="8:11" ht="17.25" customHeight="1">
      <c r="H262" s="41"/>
      <c r="K262" s="43"/>
    </row>
    <row r="263" spans="8:11" ht="17.25" customHeight="1">
      <c r="H263" s="41"/>
      <c r="K263" s="43"/>
    </row>
    <row r="264" spans="8:11" ht="17.25" customHeight="1">
      <c r="H264" s="41"/>
      <c r="K264" s="43"/>
    </row>
    <row r="265" spans="8:11" ht="17.25" customHeight="1">
      <c r="H265" s="41"/>
      <c r="K265" s="43"/>
    </row>
    <row r="266" spans="8:11" ht="17.25" customHeight="1">
      <c r="H266" s="41"/>
      <c r="K266" s="43"/>
    </row>
    <row r="267" spans="8:11" ht="17.25" customHeight="1">
      <c r="H267" s="41"/>
      <c r="K267" s="43"/>
    </row>
    <row r="268" spans="8:11" ht="17.25" customHeight="1">
      <c r="H268" s="41"/>
      <c r="K268" s="43"/>
    </row>
    <row r="269" spans="8:11" ht="17.25" customHeight="1">
      <c r="H269" s="41"/>
      <c r="K269" s="43"/>
    </row>
    <row r="270" spans="8:11" ht="17.25" customHeight="1">
      <c r="H270" s="41"/>
      <c r="K270" s="43"/>
    </row>
    <row r="271" spans="8:11" ht="17.25" customHeight="1">
      <c r="H271" s="41"/>
      <c r="K271" s="43"/>
    </row>
    <row r="272" spans="8:11" ht="17.25" customHeight="1">
      <c r="H272" s="41"/>
      <c r="K272" s="43"/>
    </row>
    <row r="273" spans="8:11" ht="17.25" customHeight="1">
      <c r="H273" s="41"/>
      <c r="K273" s="43"/>
    </row>
    <row r="274" spans="8:11" ht="17.25" customHeight="1">
      <c r="H274" s="41"/>
      <c r="K274" s="43"/>
    </row>
    <row r="275" spans="8:11" ht="17.25" customHeight="1">
      <c r="H275" s="41"/>
      <c r="K275" s="43"/>
    </row>
    <row r="276" spans="8:11" ht="17.25" customHeight="1">
      <c r="H276" s="41"/>
      <c r="K276" s="43"/>
    </row>
    <row r="277" spans="8:11" ht="17.25" customHeight="1">
      <c r="H277" s="41"/>
      <c r="K277" s="43"/>
    </row>
    <row r="278" spans="8:11" ht="17.25" customHeight="1">
      <c r="H278" s="41"/>
      <c r="K278" s="43"/>
    </row>
    <row r="279" spans="8:11" ht="17.25" customHeight="1">
      <c r="H279" s="41"/>
      <c r="K279" s="43"/>
    </row>
    <row r="280" spans="8:11" ht="17.25" customHeight="1">
      <c r="H280" s="41"/>
      <c r="K280" s="43"/>
    </row>
    <row r="281" spans="8:11" ht="17.25" customHeight="1">
      <c r="H281" s="41"/>
      <c r="K281" s="43"/>
    </row>
    <row r="282" spans="8:11" ht="17.25" customHeight="1">
      <c r="H282" s="41"/>
      <c r="K282" s="43"/>
    </row>
    <row r="283" spans="8:11" ht="17.25" customHeight="1">
      <c r="H283" s="41"/>
      <c r="K283" s="43"/>
    </row>
    <row r="284" spans="8:11" ht="17.25" customHeight="1">
      <c r="H284" s="41"/>
      <c r="K284" s="43"/>
    </row>
    <row r="285" spans="8:11" ht="17.25" customHeight="1">
      <c r="H285" s="41"/>
      <c r="K285" s="43"/>
    </row>
    <row r="286" spans="8:11" ht="17.25" customHeight="1">
      <c r="H286" s="41"/>
      <c r="K286" s="43"/>
    </row>
    <row r="287" spans="8:11" ht="17.25" customHeight="1">
      <c r="H287" s="41"/>
      <c r="K287" s="43"/>
    </row>
    <row r="288" spans="8:11" ht="17.25" customHeight="1">
      <c r="H288" s="41"/>
      <c r="K288" s="43"/>
    </row>
    <row r="289" spans="4:11" ht="17.25" customHeight="1">
      <c r="H289" s="41"/>
      <c r="K289" s="43"/>
    </row>
    <row r="290" spans="4:11" ht="17.25" customHeight="1">
      <c r="H290" s="41"/>
      <c r="K290" s="43"/>
    </row>
    <row r="291" spans="4:11" ht="17.25" customHeight="1">
      <c r="H291" s="41"/>
      <c r="K291" s="43"/>
    </row>
    <row r="292" spans="4:11" ht="17.25" customHeight="1">
      <c r="H292" s="41"/>
      <c r="K292" s="43"/>
    </row>
    <row r="293" spans="4:11" ht="17.25" customHeight="1">
      <c r="H293" s="41"/>
      <c r="K293" s="43"/>
    </row>
    <row r="294" spans="4:11" ht="17.25" customHeight="1">
      <c r="H294" s="41"/>
      <c r="K294" s="43"/>
    </row>
    <row r="295" spans="4:11" ht="17.25" customHeight="1">
      <c r="H295" s="41"/>
      <c r="K295" s="43"/>
    </row>
    <row r="296" spans="4:11" ht="17.25" customHeight="1">
      <c r="H296" s="41"/>
      <c r="K296" s="43"/>
    </row>
    <row r="297" spans="4:11" ht="17.25" customHeight="1">
      <c r="H297" s="41"/>
      <c r="K297" s="43"/>
    </row>
    <row r="298" spans="4:11" ht="17.25" customHeight="1">
      <c r="H298" s="41"/>
      <c r="K298" s="43"/>
    </row>
    <row r="299" spans="4:11" ht="17.25" customHeight="1">
      <c r="H299" s="41"/>
      <c r="K299" s="43"/>
    </row>
    <row r="300" spans="4:11" ht="17.25" customHeight="1">
      <c r="H300" s="41"/>
      <c r="K300" s="43"/>
    </row>
    <row r="301" spans="4:11" ht="17.25" customHeight="1">
      <c r="H301" s="41"/>
      <c r="K301" s="43"/>
    </row>
    <row r="302" spans="4:11" ht="17.25" customHeight="1">
      <c r="H302" s="41"/>
      <c r="K302" s="43"/>
    </row>
    <row r="303" spans="4:11" ht="17.25" customHeight="1">
      <c r="H303" s="41"/>
      <c r="K303" s="43"/>
    </row>
    <row r="304" spans="4:11" ht="17.25" customHeight="1">
      <c r="H304" s="41"/>
      <c r="K304" s="43"/>
    </row>
    <row r="305" spans="8:11" ht="17.25" customHeight="1">
      <c r="H305" s="41"/>
      <c r="K305" s="43"/>
    </row>
    <row r="306" spans="8:11" ht="17.25" customHeight="1">
      <c r="H306" s="41"/>
      <c r="K306" s="43"/>
    </row>
    <row r="307" spans="8:11" ht="17.25" customHeight="1">
      <c r="H307" s="41"/>
      <c r="K307" s="43"/>
    </row>
    <row r="308" spans="8:11" ht="17.25" customHeight="1">
      <c r="H308" s="41"/>
      <c r="K308" s="43"/>
    </row>
    <row r="309" spans="8:11" ht="17.25" customHeight="1">
      <c r="H309" s="41"/>
      <c r="K309" s="43"/>
    </row>
    <row r="310" spans="8:11" ht="17.25" customHeight="1">
      <c r="H310" s="41"/>
      <c r="K310" s="43"/>
    </row>
    <row r="311" spans="8:11" ht="17.25" customHeight="1">
      <c r="H311" s="41"/>
      <c r="K311" s="43"/>
    </row>
    <row r="312" spans="8:11" ht="17.25" customHeight="1">
      <c r="H312" s="41"/>
      <c r="K312" s="43"/>
    </row>
    <row r="313" spans="8:11" ht="17.25" customHeight="1">
      <c r="H313" s="41"/>
      <c r="K313" s="43"/>
    </row>
    <row r="314" spans="8:11" ht="17.25" customHeight="1">
      <c r="H314" s="41"/>
      <c r="K314" s="43"/>
    </row>
    <row r="315" spans="8:11" ht="17.25" customHeight="1">
      <c r="H315" s="41"/>
      <c r="K315" s="43"/>
    </row>
    <row r="316" spans="8:11" ht="17.25" customHeight="1">
      <c r="H316" s="41"/>
      <c r="K316" s="43"/>
    </row>
    <row r="317" spans="8:11" ht="17.25" customHeight="1">
      <c r="H317" s="41"/>
      <c r="K317" s="43"/>
    </row>
    <row r="318" spans="8:11" ht="17.25" customHeight="1">
      <c r="H318" s="41"/>
      <c r="K318" s="43"/>
    </row>
    <row r="319" spans="8:11" ht="17.25" customHeight="1">
      <c r="H319" s="41"/>
      <c r="K319" s="43"/>
    </row>
    <row r="320" spans="8:11" ht="17.25" customHeight="1">
      <c r="H320" s="41"/>
      <c r="K320" s="43"/>
    </row>
    <row r="321" spans="8:11" ht="17.25" customHeight="1">
      <c r="H321" s="41"/>
      <c r="K321" s="43"/>
    </row>
    <row r="322" spans="8:11" ht="17.25" customHeight="1">
      <c r="H322" s="41"/>
      <c r="K322" s="43"/>
    </row>
    <row r="323" spans="8:11" ht="17.25" customHeight="1">
      <c r="H323" s="41"/>
      <c r="K323" s="43"/>
    </row>
    <row r="324" spans="8:11" ht="17.25" customHeight="1">
      <c r="H324" s="41"/>
      <c r="K324" s="43"/>
    </row>
    <row r="325" spans="8:11" ht="17.25" customHeight="1">
      <c r="H325" s="41"/>
      <c r="K325" s="43"/>
    </row>
    <row r="326" spans="8:11" ht="17.25" customHeight="1">
      <c r="H326" s="41"/>
      <c r="K326" s="43"/>
    </row>
    <row r="327" spans="8:11" ht="17.25" customHeight="1">
      <c r="H327" s="41"/>
      <c r="K327" s="43"/>
    </row>
    <row r="328" spans="8:11" ht="17.25" customHeight="1">
      <c r="H328" s="41"/>
      <c r="K328" s="43"/>
    </row>
    <row r="329" spans="8:11" ht="17.25" customHeight="1">
      <c r="H329" s="41"/>
      <c r="K329" s="43"/>
    </row>
    <row r="330" spans="8:11" ht="17.25" customHeight="1">
      <c r="H330" s="41"/>
      <c r="K330" s="43"/>
    </row>
    <row r="331" spans="8:11" ht="17.25" customHeight="1">
      <c r="H331" s="41"/>
      <c r="K331" s="43"/>
    </row>
    <row r="332" spans="8:11" ht="17.25" customHeight="1">
      <c r="H332" s="41"/>
      <c r="K332" s="43"/>
    </row>
    <row r="333" spans="8:11" ht="17.25" customHeight="1">
      <c r="H333" s="41"/>
      <c r="K333" s="43"/>
    </row>
    <row r="334" spans="8:11" ht="17.25" customHeight="1">
      <c r="H334" s="41"/>
      <c r="K334" s="43"/>
    </row>
    <row r="335" spans="8:11" ht="17.25" customHeight="1">
      <c r="H335" s="41"/>
      <c r="K335" s="43"/>
    </row>
    <row r="336" spans="8:11" ht="17.25" customHeight="1">
      <c r="H336" s="41"/>
      <c r="K336" s="43"/>
    </row>
    <row r="337" spans="8:11" ht="17.25" customHeight="1">
      <c r="H337" s="41"/>
      <c r="K337" s="43"/>
    </row>
    <row r="338" spans="8:11" ht="17.25" customHeight="1">
      <c r="H338" s="41"/>
      <c r="K338" s="43"/>
    </row>
    <row r="339" spans="8:11" ht="17.25" customHeight="1">
      <c r="H339" s="41"/>
      <c r="K339" s="43"/>
    </row>
    <row r="340" spans="8:11" ht="17.25" customHeight="1">
      <c r="H340" s="41"/>
      <c r="K340" s="43"/>
    </row>
    <row r="341" spans="8:11" ht="17.25" customHeight="1">
      <c r="H341" s="41"/>
      <c r="K341" s="43"/>
    </row>
    <row r="342" spans="8:11" ht="17.25" customHeight="1">
      <c r="H342" s="41"/>
      <c r="K342" s="43"/>
    </row>
    <row r="343" spans="8:11" ht="17.25" customHeight="1">
      <c r="H343" s="41"/>
      <c r="K343" s="43"/>
    </row>
    <row r="344" spans="8:11" ht="17.25" customHeight="1">
      <c r="H344" s="41"/>
      <c r="K344" s="43"/>
    </row>
    <row r="345" spans="8:11" ht="17.25" customHeight="1">
      <c r="H345" s="41"/>
      <c r="K345" s="43"/>
    </row>
    <row r="346" spans="8:11" ht="17.25" customHeight="1">
      <c r="H346" s="41"/>
      <c r="K346" s="43"/>
    </row>
    <row r="347" spans="8:11" ht="17.25" customHeight="1">
      <c r="H347" s="41"/>
      <c r="K347" s="43"/>
    </row>
    <row r="348" spans="8:11" ht="17.25" customHeight="1">
      <c r="H348" s="41"/>
      <c r="K348" s="43"/>
    </row>
    <row r="349" spans="8:11" ht="17.25" customHeight="1">
      <c r="H349" s="41"/>
      <c r="K349" s="43"/>
    </row>
    <row r="350" spans="8:11" ht="17.25" customHeight="1">
      <c r="H350" s="41"/>
      <c r="K350" s="43"/>
    </row>
    <row r="351" spans="8:11" ht="17.25" customHeight="1">
      <c r="H351" s="41"/>
      <c r="K351" s="43"/>
    </row>
    <row r="352" spans="8:11" ht="17.25" customHeight="1">
      <c r="H352" s="41"/>
      <c r="K352" s="43"/>
    </row>
    <row r="353" spans="8:11" ht="17.25" customHeight="1">
      <c r="H353" s="41"/>
      <c r="K353" s="43"/>
    </row>
    <row r="354" spans="8:11" ht="17.25" customHeight="1">
      <c r="H354" s="41"/>
      <c r="K354" s="43"/>
    </row>
    <row r="355" spans="8:11" ht="17.25" customHeight="1">
      <c r="H355" s="41"/>
      <c r="K355" s="43"/>
    </row>
    <row r="356" spans="8:11" ht="17.25" customHeight="1">
      <c r="H356" s="41"/>
      <c r="K356" s="43"/>
    </row>
    <row r="357" spans="8:11" ht="17.25" customHeight="1">
      <c r="H357" s="41"/>
      <c r="K357" s="43"/>
    </row>
    <row r="358" spans="8:11" ht="17.25" customHeight="1">
      <c r="H358" s="41"/>
      <c r="K358" s="43"/>
    </row>
    <row r="359" spans="8:11" ht="17.25" customHeight="1">
      <c r="H359" s="41"/>
      <c r="K359" s="43"/>
    </row>
    <row r="360" spans="8:11" ht="17.25" customHeight="1">
      <c r="H360" s="41"/>
      <c r="K360" s="43"/>
    </row>
    <row r="361" spans="8:11" ht="17.25" customHeight="1">
      <c r="H361" s="41"/>
      <c r="K361" s="43"/>
    </row>
    <row r="362" spans="8:11" ht="17.25" customHeight="1">
      <c r="H362" s="41"/>
      <c r="K362" s="43"/>
    </row>
    <row r="363" spans="8:11" ht="17.25" customHeight="1">
      <c r="H363" s="41"/>
      <c r="K363" s="43"/>
    </row>
    <row r="364" spans="8:11" ht="17.25" customHeight="1">
      <c r="H364" s="41"/>
      <c r="K364" s="43"/>
    </row>
    <row r="365" spans="8:11" ht="17.25" customHeight="1">
      <c r="H365" s="41"/>
      <c r="K365" s="43"/>
    </row>
    <row r="366" spans="8:11" ht="17.25" customHeight="1">
      <c r="H366" s="41"/>
      <c r="K366" s="43"/>
    </row>
    <row r="367" spans="8:11" ht="17.25" customHeight="1">
      <c r="H367" s="41"/>
      <c r="K367" s="43"/>
    </row>
    <row r="368" spans="8:11" ht="17.25" customHeight="1">
      <c r="H368" s="41"/>
      <c r="K368" s="43"/>
    </row>
    <row r="369" spans="8:11" ht="17.25" customHeight="1">
      <c r="H369" s="41"/>
      <c r="K369" s="43"/>
    </row>
    <row r="370" spans="8:11" ht="17.25" customHeight="1">
      <c r="H370" s="41"/>
      <c r="K370" s="43"/>
    </row>
    <row r="371" spans="8:11" ht="17.25" customHeight="1">
      <c r="H371" s="41"/>
      <c r="K371" s="43"/>
    </row>
    <row r="372" spans="8:11" ht="17.25" customHeight="1">
      <c r="H372" s="41"/>
      <c r="K372" s="43"/>
    </row>
    <row r="373" spans="8:11" ht="17.25" customHeight="1">
      <c r="H373" s="41"/>
      <c r="K373" s="43"/>
    </row>
    <row r="374" spans="8:11" ht="17.25" customHeight="1">
      <c r="H374" s="41"/>
      <c r="K374" s="43"/>
    </row>
    <row r="375" spans="8:11" ht="17.25" customHeight="1">
      <c r="H375" s="41"/>
      <c r="K375" s="43"/>
    </row>
    <row r="376" spans="8:11" ht="17.25" customHeight="1">
      <c r="H376" s="41"/>
      <c r="K376" s="43"/>
    </row>
    <row r="377" spans="8:11" ht="17.25" customHeight="1">
      <c r="H377" s="41"/>
      <c r="K377" s="43"/>
    </row>
    <row r="378" spans="8:11" ht="17.25" customHeight="1">
      <c r="H378" s="41"/>
      <c r="K378" s="43"/>
    </row>
    <row r="379" spans="8:11" ht="17.25" customHeight="1">
      <c r="H379" s="41"/>
      <c r="K379" s="43"/>
    </row>
    <row r="380" spans="8:11" ht="17.25" customHeight="1">
      <c r="H380" s="41"/>
      <c r="K380" s="43"/>
    </row>
    <row r="381" spans="8:11" ht="17.25" customHeight="1">
      <c r="H381" s="41"/>
      <c r="K381" s="43"/>
    </row>
    <row r="382" spans="8:11" ht="17.25" customHeight="1">
      <c r="H382" s="41"/>
      <c r="K382" s="43"/>
    </row>
    <row r="383" spans="8:11" ht="17.25" customHeight="1">
      <c r="H383" s="41"/>
      <c r="K383" s="43"/>
    </row>
    <row r="384" spans="8:11" ht="17.25" customHeight="1">
      <c r="H384" s="41"/>
      <c r="K384" s="43"/>
    </row>
    <row r="385" spans="8:11" ht="17.25" customHeight="1">
      <c r="H385" s="41"/>
      <c r="K385" s="43"/>
    </row>
    <row r="386" spans="8:11" ht="17.25" customHeight="1">
      <c r="H386" s="41"/>
      <c r="K386" s="43"/>
    </row>
    <row r="387" spans="8:11" ht="17.25" customHeight="1">
      <c r="H387" s="41"/>
      <c r="K387" s="43"/>
    </row>
    <row r="388" spans="8:11" ht="17.25" customHeight="1">
      <c r="H388" s="41"/>
      <c r="K388" s="43"/>
    </row>
    <row r="389" spans="8:11" ht="17.25" customHeight="1">
      <c r="H389" s="41"/>
      <c r="K389" s="43"/>
    </row>
    <row r="390" spans="8:11" ht="17.25" customHeight="1">
      <c r="H390" s="41"/>
      <c r="K390" s="43"/>
    </row>
    <row r="391" spans="8:11" ht="17.25" customHeight="1">
      <c r="H391" s="41"/>
      <c r="K391" s="43"/>
    </row>
    <row r="392" spans="8:11" ht="17.25" customHeight="1">
      <c r="H392" s="41"/>
      <c r="K392" s="43"/>
    </row>
    <row r="393" spans="8:11" ht="17.25" customHeight="1">
      <c r="H393" s="41"/>
      <c r="K393" s="43"/>
    </row>
    <row r="394" spans="8:11" ht="17.25" customHeight="1">
      <c r="H394" s="41"/>
      <c r="K394" s="43"/>
    </row>
    <row r="395" spans="8:11" ht="17.25" customHeight="1">
      <c r="H395" s="41"/>
      <c r="K395" s="43"/>
    </row>
    <row r="396" spans="8:11" ht="17.25" customHeight="1">
      <c r="H396" s="41"/>
      <c r="K396" s="43"/>
    </row>
    <row r="397" spans="8:11" ht="17.25" customHeight="1">
      <c r="H397" s="41"/>
      <c r="K397" s="43"/>
    </row>
    <row r="398" spans="8:11" ht="17.25" customHeight="1">
      <c r="H398" s="41"/>
      <c r="K398" s="43"/>
    </row>
    <row r="399" spans="8:11" ht="17.25" customHeight="1">
      <c r="H399" s="41"/>
      <c r="K399" s="43"/>
    </row>
    <row r="400" spans="8:11" ht="17.25" customHeight="1">
      <c r="H400" s="41"/>
      <c r="K400" s="43"/>
    </row>
    <row r="401" spans="8:11" ht="17.25" customHeight="1">
      <c r="H401" s="41"/>
      <c r="K401" s="43"/>
    </row>
    <row r="402" spans="8:11" ht="17.25" customHeight="1">
      <c r="H402" s="41"/>
      <c r="K402" s="43"/>
    </row>
    <row r="403" spans="8:11" ht="17.25" customHeight="1">
      <c r="H403" s="41"/>
      <c r="K403" s="43"/>
    </row>
    <row r="404" spans="8:11" ht="17.25" customHeight="1">
      <c r="H404" s="41"/>
      <c r="K404" s="43"/>
    </row>
    <row r="405" spans="8:11" ht="17.25" customHeight="1">
      <c r="H405" s="41"/>
      <c r="K405" s="43"/>
    </row>
    <row r="406" spans="8:11" ht="17.25" customHeight="1">
      <c r="H406" s="41"/>
      <c r="K406" s="43"/>
    </row>
    <row r="407" spans="8:11" ht="17.25" customHeight="1">
      <c r="H407" s="41"/>
      <c r="K407" s="43"/>
    </row>
    <row r="408" spans="8:11" ht="17.25" customHeight="1">
      <c r="H408" s="41"/>
      <c r="K408" s="43"/>
    </row>
    <row r="409" spans="8:11" ht="17.25" customHeight="1">
      <c r="H409" s="41"/>
      <c r="K409" s="43"/>
    </row>
    <row r="410" spans="8:11" ht="17.25" customHeight="1">
      <c r="H410" s="41"/>
      <c r="K410" s="43"/>
    </row>
    <row r="411" spans="8:11" ht="17.25" customHeight="1">
      <c r="H411" s="41"/>
      <c r="K411" s="43"/>
    </row>
    <row r="412" spans="8:11" ht="17.25" customHeight="1">
      <c r="H412" s="41"/>
      <c r="K412" s="43"/>
    </row>
    <row r="413" spans="8:11" ht="17.25" customHeight="1">
      <c r="H413" s="41"/>
      <c r="K413" s="43"/>
    </row>
    <row r="414" spans="8:11" ht="17.25" customHeight="1">
      <c r="H414" s="41"/>
      <c r="K414" s="43"/>
    </row>
    <row r="415" spans="8:11" ht="17.25" customHeight="1">
      <c r="H415" s="41"/>
      <c r="K415" s="43"/>
    </row>
    <row r="416" spans="8:11" ht="17.25" customHeight="1">
      <c r="H416" s="41"/>
      <c r="K416" s="43"/>
    </row>
    <row r="417" spans="8:11" ht="17.25" customHeight="1">
      <c r="H417" s="41"/>
      <c r="K417" s="43"/>
    </row>
    <row r="418" spans="8:11" ht="17.25" customHeight="1">
      <c r="H418" s="41"/>
      <c r="K418" s="43"/>
    </row>
    <row r="419" spans="8:11" ht="17.25" customHeight="1">
      <c r="H419" s="41"/>
      <c r="K419" s="43"/>
    </row>
    <row r="420" spans="8:11" ht="17.25" customHeight="1">
      <c r="H420" s="41"/>
      <c r="K420" s="43"/>
    </row>
    <row r="421" spans="8:11" ht="17.25" customHeight="1">
      <c r="H421" s="41"/>
      <c r="K421" s="43"/>
    </row>
    <row r="422" spans="8:11" ht="17.25" customHeight="1">
      <c r="H422" s="41"/>
      <c r="K422" s="43"/>
    </row>
    <row r="423" spans="8:11" ht="17.25" customHeight="1">
      <c r="H423" s="41"/>
      <c r="K423" s="43"/>
    </row>
    <row r="424" spans="8:11" ht="17.25" customHeight="1">
      <c r="H424" s="41"/>
      <c r="K424" s="43"/>
    </row>
    <row r="425" spans="8:11" ht="17.25" customHeight="1">
      <c r="H425" s="41"/>
      <c r="K425" s="43"/>
    </row>
    <row r="426" spans="8:11" ht="17.25" customHeight="1">
      <c r="H426" s="41"/>
      <c r="K426" s="43"/>
    </row>
    <row r="427" spans="8:11" ht="17.25" customHeight="1">
      <c r="H427" s="41"/>
      <c r="K427" s="43"/>
    </row>
    <row r="428" spans="8:11" ht="17.25" customHeight="1">
      <c r="H428" s="41"/>
      <c r="K428" s="43"/>
    </row>
    <row r="429" spans="8:11" ht="17.25" customHeight="1">
      <c r="H429" s="41"/>
      <c r="K429" s="43"/>
    </row>
    <row r="430" spans="8:11" ht="17.25" customHeight="1">
      <c r="H430" s="41"/>
      <c r="K430" s="43"/>
    </row>
    <row r="431" spans="8:11" ht="17.25" customHeight="1">
      <c r="H431" s="41"/>
      <c r="K431" s="43"/>
    </row>
    <row r="432" spans="8:11" ht="17.25" customHeight="1">
      <c r="H432" s="41"/>
      <c r="K432" s="43"/>
    </row>
    <row r="433" spans="8:11" ht="17.25" customHeight="1">
      <c r="H433" s="41"/>
      <c r="K433" s="43"/>
    </row>
    <row r="434" spans="8:11" ht="17.25" customHeight="1">
      <c r="H434" s="41"/>
      <c r="K434" s="43"/>
    </row>
    <row r="435" spans="8:11" ht="17.25" customHeight="1">
      <c r="H435" s="41"/>
      <c r="K435" s="43"/>
    </row>
    <row r="436" spans="8:11" ht="17.25" customHeight="1">
      <c r="H436" s="41"/>
      <c r="K436" s="43"/>
    </row>
    <row r="437" spans="8:11" ht="17.25" customHeight="1">
      <c r="H437" s="41"/>
      <c r="K437" s="43"/>
    </row>
    <row r="438" spans="8:11" ht="17.25" customHeight="1">
      <c r="H438" s="41"/>
      <c r="K438" s="43"/>
    </row>
    <row r="439" spans="8:11" ht="17.25" customHeight="1">
      <c r="H439" s="41"/>
      <c r="K439" s="43"/>
    </row>
    <row r="440" spans="8:11" ht="17.25" customHeight="1">
      <c r="H440" s="41"/>
      <c r="K440" s="43"/>
    </row>
    <row r="441" spans="8:11" ht="17.25" customHeight="1">
      <c r="H441" s="41"/>
      <c r="K441" s="43"/>
    </row>
    <row r="442" spans="8:11" ht="17.25" customHeight="1">
      <c r="H442" s="41"/>
      <c r="K442" s="43"/>
    </row>
    <row r="443" spans="8:11" ht="17.25" customHeight="1">
      <c r="H443" s="41"/>
      <c r="K443" s="43"/>
    </row>
    <row r="444" spans="8:11" ht="17.25" customHeight="1">
      <c r="H444" s="41"/>
      <c r="K444" s="43"/>
    </row>
    <row r="445" spans="8:11" ht="17.25" customHeight="1">
      <c r="H445" s="41"/>
      <c r="K445" s="43"/>
    </row>
    <row r="446" spans="8:11" ht="17.25" customHeight="1">
      <c r="H446" s="41"/>
      <c r="K446" s="43"/>
    </row>
    <row r="447" spans="8:11" ht="17.25" customHeight="1">
      <c r="H447" s="41"/>
      <c r="K447" s="43"/>
    </row>
    <row r="448" spans="8:11" ht="17.25" customHeight="1">
      <c r="H448" s="41"/>
      <c r="K448" s="43"/>
    </row>
    <row r="449" spans="8:11" ht="17.25" customHeight="1">
      <c r="H449" s="41"/>
      <c r="K449" s="43"/>
    </row>
    <row r="450" spans="8:11" ht="17.25" customHeight="1">
      <c r="H450" s="41"/>
      <c r="K450" s="43"/>
    </row>
    <row r="451" spans="8:11" ht="17.25" customHeight="1">
      <c r="H451" s="41"/>
      <c r="K451" s="43"/>
    </row>
    <row r="452" spans="8:11" ht="17.25" customHeight="1">
      <c r="H452" s="41"/>
      <c r="K452" s="43"/>
    </row>
    <row r="453" spans="8:11" ht="17.25" customHeight="1">
      <c r="H453" s="41"/>
      <c r="K453" s="43"/>
    </row>
    <row r="454" spans="8:11" ht="17.25" customHeight="1">
      <c r="H454" s="41"/>
      <c r="K454" s="43"/>
    </row>
    <row r="455" spans="8:11" ht="17.25" customHeight="1">
      <c r="H455" s="41"/>
      <c r="K455" s="43"/>
    </row>
    <row r="456" spans="8:11" ht="17.25" customHeight="1">
      <c r="H456" s="41"/>
      <c r="K456" s="43"/>
    </row>
    <row r="457" spans="8:11" ht="17.25" customHeight="1">
      <c r="H457" s="41"/>
      <c r="K457" s="43"/>
    </row>
    <row r="458" spans="8:11" ht="17.25" customHeight="1">
      <c r="H458" s="41"/>
      <c r="K458" s="43"/>
    </row>
    <row r="459" spans="8:11" ht="17.25" customHeight="1">
      <c r="H459" s="41"/>
      <c r="K459" s="43"/>
    </row>
    <row r="460" spans="8:11" ht="17.25" customHeight="1">
      <c r="H460" s="41"/>
      <c r="K460" s="43"/>
    </row>
    <row r="461" spans="8:11" ht="17.25" customHeight="1">
      <c r="H461" s="41"/>
      <c r="K461" s="43"/>
    </row>
    <row r="462" spans="8:11" ht="17.25" customHeight="1">
      <c r="H462" s="41"/>
      <c r="K462" s="43"/>
    </row>
    <row r="463" spans="8:11" ht="17.25" customHeight="1">
      <c r="H463" s="41"/>
      <c r="K463" s="43"/>
    </row>
    <row r="464" spans="8:11" ht="17.25" customHeight="1">
      <c r="H464" s="41"/>
      <c r="K464" s="43"/>
    </row>
    <row r="465" spans="8:11" ht="17.25" customHeight="1">
      <c r="H465" s="41"/>
      <c r="K465" s="43"/>
    </row>
    <row r="466" spans="8:11" ht="17.25" customHeight="1">
      <c r="H466" s="41"/>
      <c r="K466" s="43"/>
    </row>
    <row r="467" spans="8:11" ht="17.25" customHeight="1">
      <c r="H467" s="41"/>
      <c r="K467" s="43"/>
    </row>
    <row r="468" spans="8:11" ht="17.25" customHeight="1">
      <c r="H468" s="41"/>
      <c r="K468" s="43"/>
    </row>
    <row r="469" spans="8:11" ht="17.25" customHeight="1">
      <c r="H469" s="41"/>
      <c r="K469" s="43"/>
    </row>
    <row r="470" spans="8:11" ht="17.25" customHeight="1">
      <c r="H470" s="41"/>
      <c r="K470" s="43"/>
    </row>
    <row r="471" spans="8:11" ht="17.25" customHeight="1">
      <c r="H471" s="41"/>
      <c r="K471" s="43"/>
    </row>
    <row r="472" spans="8:11" ht="17.25" customHeight="1">
      <c r="H472" s="41"/>
      <c r="K472" s="43"/>
    </row>
    <row r="473" spans="8:11" ht="17.25" customHeight="1">
      <c r="H473" s="41"/>
      <c r="K473" s="43"/>
    </row>
    <row r="474" spans="8:11" ht="17.25" customHeight="1">
      <c r="H474" s="41"/>
      <c r="K474" s="43"/>
    </row>
    <row r="475" spans="8:11" ht="17.25" customHeight="1">
      <c r="H475" s="41"/>
      <c r="K475" s="43"/>
    </row>
    <row r="476" spans="8:11" ht="17.25" customHeight="1">
      <c r="H476" s="41"/>
      <c r="K476" s="43"/>
    </row>
    <row r="477" spans="8:11" ht="17.25" customHeight="1">
      <c r="H477" s="41"/>
      <c r="K477" s="43"/>
    </row>
    <row r="478" spans="8:11" ht="17.25" customHeight="1">
      <c r="H478" s="41"/>
      <c r="K478" s="43"/>
    </row>
    <row r="479" spans="8:11" ht="17.25" customHeight="1">
      <c r="H479" s="41"/>
      <c r="K479" s="43"/>
    </row>
    <row r="480" spans="8:11" ht="17.25" customHeight="1">
      <c r="H480" s="41"/>
      <c r="K480" s="43"/>
    </row>
    <row r="481" spans="1:11" ht="17.25" customHeight="1">
      <c r="H481" s="41"/>
      <c r="K481" s="43"/>
    </row>
    <row r="482" spans="1:11" ht="17.25" customHeight="1">
      <c r="H482" s="41"/>
      <c r="K482" s="43"/>
    </row>
    <row r="483" spans="1:11" ht="17.25" customHeight="1">
      <c r="H483" s="41"/>
      <c r="K483" s="43"/>
    </row>
    <row r="484" spans="1:11" ht="17.25" customHeight="1">
      <c r="H484" s="41"/>
      <c r="K484" s="43"/>
    </row>
    <row r="485" spans="1:11" ht="17.25" customHeight="1">
      <c r="H485" s="41"/>
      <c r="K485" s="43"/>
    </row>
    <row r="486" spans="1:11" ht="17.25" customHeight="1">
      <c r="H486" s="41"/>
      <c r="K486" s="43"/>
    </row>
    <row r="487" spans="1:11" ht="17.25" customHeight="1">
      <c r="H487" s="41"/>
      <c r="K487" s="43"/>
    </row>
    <row r="488" spans="1:11" ht="17.25" customHeight="1">
      <c r="H488" s="41"/>
      <c r="K488" s="43"/>
    </row>
    <row r="489" spans="1:11" ht="17.25" customHeight="1">
      <c r="H489" s="41"/>
      <c r="K489" s="43"/>
    </row>
    <row r="490" spans="1:11" ht="17.25" customHeight="1">
      <c r="H490" s="41"/>
      <c r="K490" s="43"/>
    </row>
    <row r="491" spans="1:11" ht="17.25" customHeight="1">
      <c r="H491" s="41"/>
      <c r="K491" s="43"/>
    </row>
    <row r="492" spans="1:11" ht="17.25" customHeight="1">
      <c r="H492" s="41"/>
      <c r="K492" s="43"/>
    </row>
    <row r="493" spans="1:11" ht="17.25" customHeight="1">
      <c r="A493" s="46"/>
      <c r="H493" s="41"/>
      <c r="K493" s="43"/>
    </row>
    <row r="494" spans="1:11" ht="17.25" customHeight="1">
      <c r="H494" s="41"/>
      <c r="K494" s="43"/>
    </row>
    <row r="495" spans="1:11" ht="17.25" customHeight="1">
      <c r="H495" s="41"/>
      <c r="K495" s="43"/>
    </row>
    <row r="496" spans="1:11" ht="17.25" customHeight="1">
      <c r="H496" s="41"/>
      <c r="K496" s="43"/>
    </row>
    <row r="497" spans="8:11" ht="17.25" customHeight="1">
      <c r="H497" s="41"/>
      <c r="K497" s="43"/>
    </row>
    <row r="498" spans="8:11" ht="17.25" customHeight="1">
      <c r="H498" s="41"/>
      <c r="K498" s="43"/>
    </row>
    <row r="499" spans="8:11" ht="17.25" customHeight="1">
      <c r="H499" s="41"/>
      <c r="K499" s="43"/>
    </row>
    <row r="500" spans="8:11" ht="17.25" customHeight="1">
      <c r="H500" s="41"/>
      <c r="K500" s="43"/>
    </row>
    <row r="501" spans="8:11" ht="17.25" customHeight="1">
      <c r="H501" s="41"/>
      <c r="K501" s="43"/>
    </row>
    <row r="502" spans="8:11" ht="17.25" customHeight="1">
      <c r="H502" s="41"/>
      <c r="K502" s="43"/>
    </row>
    <row r="503" spans="8:11" ht="17.25" customHeight="1">
      <c r="H503" s="41"/>
      <c r="K503" s="43"/>
    </row>
    <row r="504" spans="8:11" ht="17.25" customHeight="1">
      <c r="H504" s="41"/>
      <c r="K504" s="43"/>
    </row>
    <row r="505" spans="8:11" ht="17.25" customHeight="1">
      <c r="H505" s="41"/>
      <c r="K505" s="43"/>
    </row>
    <row r="506" spans="8:11" ht="17.25" customHeight="1">
      <c r="H506" s="41"/>
      <c r="K506" s="43"/>
    </row>
    <row r="507" spans="8:11" ht="17.25" customHeight="1">
      <c r="H507" s="41"/>
      <c r="K507" s="43"/>
    </row>
    <row r="508" spans="8:11" ht="17.25" customHeight="1">
      <c r="H508" s="41"/>
      <c r="K508" s="43"/>
    </row>
    <row r="509" spans="8:11" ht="17.25" customHeight="1">
      <c r="H509" s="41"/>
      <c r="K509" s="43"/>
    </row>
    <row r="510" spans="8:11" ht="17.25" customHeight="1">
      <c r="H510" s="41"/>
      <c r="K510" s="43"/>
    </row>
    <row r="511" spans="8:11" ht="17.25" customHeight="1">
      <c r="H511" s="41"/>
      <c r="K511" s="43"/>
    </row>
    <row r="512" spans="8:11" ht="17.25" customHeight="1">
      <c r="H512" s="41"/>
      <c r="K512" s="43"/>
    </row>
    <row r="513" spans="8:11" ht="17.25" customHeight="1">
      <c r="H513" s="41"/>
      <c r="K513" s="43"/>
    </row>
    <row r="514" spans="8:11" ht="17.25" customHeight="1">
      <c r="H514" s="41"/>
      <c r="K514" s="43"/>
    </row>
    <row r="515" spans="8:11" ht="17.25" customHeight="1">
      <c r="H515" s="41"/>
      <c r="K515" s="43"/>
    </row>
    <row r="516" spans="8:11" ht="17.25" customHeight="1">
      <c r="H516" s="41"/>
      <c r="K516" s="43"/>
    </row>
    <row r="517" spans="8:11" ht="17.25" customHeight="1">
      <c r="H517" s="41"/>
      <c r="K517" s="43"/>
    </row>
    <row r="518" spans="8:11" ht="17.25" customHeight="1">
      <c r="H518" s="41"/>
      <c r="K518" s="43"/>
    </row>
    <row r="519" spans="8:11" ht="17.25" customHeight="1">
      <c r="H519" s="41"/>
      <c r="K519" s="43"/>
    </row>
    <row r="520" spans="8:11" ht="17.25" customHeight="1">
      <c r="H520" s="41"/>
      <c r="K520" s="43"/>
    </row>
    <row r="521" spans="8:11" ht="17.25" customHeight="1">
      <c r="H521" s="41"/>
      <c r="K521" s="43"/>
    </row>
    <row r="522" spans="8:11" ht="17.25" customHeight="1">
      <c r="H522" s="41"/>
      <c r="K522" s="43"/>
    </row>
    <row r="523" spans="8:11" ht="17.25" customHeight="1">
      <c r="H523" s="41"/>
      <c r="K523" s="43"/>
    </row>
    <row r="524" spans="8:11" ht="17.25" customHeight="1">
      <c r="H524" s="41"/>
      <c r="K524" s="43"/>
    </row>
    <row r="525" spans="8:11" ht="17.25" customHeight="1">
      <c r="H525" s="41"/>
      <c r="K525" s="43"/>
    </row>
    <row r="526" spans="8:11" ht="17.25" customHeight="1">
      <c r="H526" s="41"/>
      <c r="K526" s="43"/>
    </row>
    <row r="527" spans="8:11" ht="17.25" customHeight="1">
      <c r="H527" s="41"/>
      <c r="K527" s="43"/>
    </row>
    <row r="528" spans="8:11" ht="17.25" customHeight="1">
      <c r="H528" s="41"/>
      <c r="K528" s="43"/>
    </row>
    <row r="529" spans="8:11" ht="17.25" customHeight="1">
      <c r="H529" s="41"/>
      <c r="K529" s="43"/>
    </row>
    <row r="530" spans="8:11" ht="17.25" customHeight="1">
      <c r="H530" s="41"/>
      <c r="K530" s="43"/>
    </row>
    <row r="531" spans="8:11" ht="17.25" customHeight="1">
      <c r="H531" s="41"/>
      <c r="K531" s="43"/>
    </row>
    <row r="532" spans="8:11" ht="17.25" customHeight="1">
      <c r="H532" s="41"/>
      <c r="K532" s="43"/>
    </row>
    <row r="533" spans="8:11" ht="17.25" customHeight="1">
      <c r="H533" s="41"/>
      <c r="K533" s="43"/>
    </row>
    <row r="534" spans="8:11" ht="17.25" customHeight="1">
      <c r="H534" s="41"/>
      <c r="K534" s="43"/>
    </row>
    <row r="535" spans="8:11" ht="17.25" customHeight="1">
      <c r="H535" s="41"/>
      <c r="K535" s="43"/>
    </row>
    <row r="536" spans="8:11" ht="17.25" customHeight="1">
      <c r="H536" s="41"/>
      <c r="K536" s="43"/>
    </row>
    <row r="537" spans="8:11" ht="17.25" customHeight="1">
      <c r="H537" s="41"/>
      <c r="K537" s="43"/>
    </row>
    <row r="538" spans="8:11" ht="17.25" customHeight="1">
      <c r="H538" s="41"/>
      <c r="K538" s="43"/>
    </row>
    <row r="539" spans="8:11" ht="17.25" customHeight="1">
      <c r="H539" s="41"/>
      <c r="K539" s="43"/>
    </row>
    <row r="540" spans="8:11" ht="17.25" customHeight="1">
      <c r="H540" s="41"/>
      <c r="K540" s="43"/>
    </row>
    <row r="541" spans="8:11" ht="17.25" customHeight="1">
      <c r="H541" s="41"/>
      <c r="K541" s="43"/>
    </row>
    <row r="542" spans="8:11" ht="17.25" customHeight="1">
      <c r="H542" s="41"/>
      <c r="K542" s="43"/>
    </row>
    <row r="543" spans="8:11" ht="17.25" customHeight="1">
      <c r="H543" s="41"/>
      <c r="K543" s="43"/>
    </row>
    <row r="544" spans="8:11" ht="17.25" customHeight="1">
      <c r="H544" s="41"/>
      <c r="K544" s="43"/>
    </row>
    <row r="545" spans="8:11" ht="17.25" customHeight="1">
      <c r="H545" s="41"/>
      <c r="K545" s="43"/>
    </row>
    <row r="546" spans="8:11" ht="17.25" customHeight="1">
      <c r="H546" s="41"/>
      <c r="K546" s="43"/>
    </row>
    <row r="547" spans="8:11" ht="17.25" customHeight="1">
      <c r="H547" s="41"/>
      <c r="K547" s="43"/>
    </row>
    <row r="548" spans="8:11" ht="17.25" customHeight="1">
      <c r="H548" s="41"/>
      <c r="K548" s="43"/>
    </row>
    <row r="549" spans="8:11" ht="17.25" customHeight="1">
      <c r="H549" s="41"/>
      <c r="K549" s="43"/>
    </row>
    <row r="550" spans="8:11" ht="17.25" customHeight="1">
      <c r="H550" s="41"/>
      <c r="K550" s="43"/>
    </row>
    <row r="551" spans="8:11" ht="17.25" customHeight="1">
      <c r="H551" s="41"/>
      <c r="K551" s="43"/>
    </row>
    <row r="552" spans="8:11" ht="17.25" customHeight="1">
      <c r="H552" s="41"/>
      <c r="K552" s="43"/>
    </row>
    <row r="553" spans="8:11" ht="17.25" customHeight="1">
      <c r="H553" s="41"/>
      <c r="K553" s="43"/>
    </row>
    <row r="554" spans="8:11" ht="17.25" customHeight="1">
      <c r="H554" s="41"/>
      <c r="K554" s="43"/>
    </row>
    <row r="555" spans="8:11" ht="17.25" customHeight="1">
      <c r="H555" s="41"/>
      <c r="K555" s="43"/>
    </row>
    <row r="556" spans="8:11" ht="17.25" customHeight="1">
      <c r="H556" s="41"/>
      <c r="K556" s="43"/>
    </row>
    <row r="557" spans="8:11" ht="17.25" customHeight="1">
      <c r="H557" s="41"/>
      <c r="K557" s="43"/>
    </row>
    <row r="558" spans="8:11" ht="17.25" customHeight="1">
      <c r="H558" s="41"/>
      <c r="K558" s="43"/>
    </row>
    <row r="559" spans="8:11" ht="17.25" customHeight="1">
      <c r="H559" s="41"/>
      <c r="K559" s="43"/>
    </row>
    <row r="560" spans="8:11" ht="17.25" customHeight="1">
      <c r="H560" s="41"/>
      <c r="K560" s="43"/>
    </row>
    <row r="561" spans="8:11" ht="17.25" customHeight="1">
      <c r="H561" s="41"/>
      <c r="K561" s="43"/>
    </row>
    <row r="562" spans="8:11" ht="17.25" customHeight="1">
      <c r="H562" s="41"/>
      <c r="K562" s="43"/>
    </row>
    <row r="563" spans="8:11" ht="17.25" customHeight="1">
      <c r="H563" s="41"/>
      <c r="K563" s="43"/>
    </row>
    <row r="564" spans="8:11" ht="17.25" customHeight="1">
      <c r="H564" s="41"/>
      <c r="K564" s="43"/>
    </row>
    <row r="565" spans="8:11" ht="17.25" customHeight="1">
      <c r="H565" s="41"/>
      <c r="K565" s="43"/>
    </row>
    <row r="566" spans="8:11" ht="17.25" customHeight="1">
      <c r="H566" s="41"/>
      <c r="K566" s="43"/>
    </row>
    <row r="567" spans="8:11" ht="17.25" customHeight="1">
      <c r="H567" s="41"/>
      <c r="K567" s="43"/>
    </row>
    <row r="568" spans="8:11" ht="17.25" customHeight="1">
      <c r="H568" s="41"/>
      <c r="K568" s="43"/>
    </row>
    <row r="569" spans="8:11" ht="17.25" customHeight="1">
      <c r="H569" s="41"/>
      <c r="K569" s="43"/>
    </row>
    <row r="570" spans="8:11" ht="17.25" customHeight="1">
      <c r="H570" s="41"/>
      <c r="K570" s="43"/>
    </row>
    <row r="571" spans="8:11" ht="17.25" customHeight="1">
      <c r="H571" s="41"/>
      <c r="K571" s="43"/>
    </row>
    <row r="572" spans="8:11" ht="17.25" customHeight="1">
      <c r="H572" s="41"/>
      <c r="K572" s="43"/>
    </row>
    <row r="573" spans="8:11" ht="17.25" customHeight="1">
      <c r="H573" s="41"/>
      <c r="K573" s="43"/>
    </row>
    <row r="574" spans="8:11" ht="17.25" customHeight="1">
      <c r="H574" s="41"/>
      <c r="K574" s="43"/>
    </row>
    <row r="575" spans="8:11" ht="17.25" customHeight="1">
      <c r="H575" s="41"/>
      <c r="K575" s="43"/>
    </row>
    <row r="576" spans="8:11" ht="17.25" customHeight="1">
      <c r="H576" s="41"/>
      <c r="K576" s="43"/>
    </row>
    <row r="577" spans="1:11" ht="17.25" customHeight="1">
      <c r="H577" s="41"/>
      <c r="K577" s="43"/>
    </row>
    <row r="578" spans="1:11" ht="17.25" customHeight="1">
      <c r="H578" s="41"/>
      <c r="K578" s="43"/>
    </row>
    <row r="579" spans="1:11" ht="17.25" customHeight="1">
      <c r="H579" s="41"/>
      <c r="K579" s="43"/>
    </row>
    <row r="580" spans="1:11" ht="17.25" customHeight="1">
      <c r="H580" s="41"/>
      <c r="K580" s="43"/>
    </row>
    <row r="581" spans="1:11" ht="17.25" customHeight="1">
      <c r="H581" s="41"/>
      <c r="K581" s="43"/>
    </row>
    <row r="582" spans="1:11" ht="17.25" customHeight="1">
      <c r="H582" s="41"/>
      <c r="K582" s="43"/>
    </row>
    <row r="583" spans="1:11" ht="17.25" customHeight="1">
      <c r="H583" s="41"/>
      <c r="K583" s="43"/>
    </row>
    <row r="584" spans="1:11" ht="17.25" customHeight="1">
      <c r="H584" s="41"/>
      <c r="K584" s="43"/>
    </row>
    <row r="585" spans="1:11" ht="17.25" customHeight="1">
      <c r="H585" s="41"/>
      <c r="K585" s="43"/>
    </row>
    <row r="586" spans="1:11" ht="17.25" customHeight="1">
      <c r="H586" s="41"/>
      <c r="K586" s="43"/>
    </row>
    <row r="587" spans="1:11" ht="17.25" customHeight="1">
      <c r="H587" s="41"/>
      <c r="K587" s="43"/>
    </row>
    <row r="588" spans="1:11" ht="17.25" customHeight="1">
      <c r="H588" s="41"/>
      <c r="K588" s="43"/>
    </row>
    <row r="589" spans="1:11" ht="17.25" customHeight="1">
      <c r="H589" s="41"/>
      <c r="K589" s="43"/>
    </row>
    <row r="590" spans="1:11" ht="17.25" customHeight="1">
      <c r="H590" s="41"/>
      <c r="K590" s="43"/>
    </row>
    <row r="591" spans="1:11" ht="17.25" customHeight="1">
      <c r="A591" s="46"/>
      <c r="H591" s="41"/>
      <c r="K591" s="43"/>
    </row>
    <row r="592" spans="1:11" ht="17.25" customHeight="1">
      <c r="A592" s="46"/>
      <c r="H592" s="41"/>
      <c r="K592" s="43"/>
    </row>
    <row r="593" spans="8:11" ht="17.25" customHeight="1">
      <c r="H593" s="41"/>
      <c r="K593" s="43"/>
    </row>
    <row r="594" spans="8:11" ht="17.25" customHeight="1">
      <c r="H594" s="41"/>
      <c r="K594" s="43"/>
    </row>
    <row r="595" spans="8:11" ht="17.25" customHeight="1">
      <c r="H595" s="41"/>
      <c r="K595" s="43"/>
    </row>
    <row r="596" spans="8:11" ht="17.25" customHeight="1">
      <c r="H596" s="41"/>
      <c r="K596" s="43"/>
    </row>
    <row r="597" spans="8:11" ht="17.25" customHeight="1">
      <c r="H597" s="41"/>
      <c r="K597" s="43"/>
    </row>
    <row r="598" spans="8:11" ht="17.25" customHeight="1">
      <c r="H598" s="41"/>
      <c r="K598" s="43"/>
    </row>
    <row r="599" spans="8:11" ht="17.25" customHeight="1">
      <c r="H599" s="41"/>
      <c r="K599" s="43"/>
    </row>
    <row r="600" spans="8:11" ht="17.25" customHeight="1">
      <c r="H600" s="41"/>
      <c r="K600" s="43"/>
    </row>
    <row r="601" spans="8:11" ht="17.25" customHeight="1">
      <c r="H601" s="41"/>
      <c r="K601" s="43"/>
    </row>
    <row r="602" spans="8:11" ht="17.25" customHeight="1">
      <c r="H602" s="41"/>
      <c r="K602" s="43"/>
    </row>
    <row r="603" spans="8:11" ht="17.25" customHeight="1">
      <c r="H603" s="41"/>
      <c r="K603" s="43"/>
    </row>
    <row r="604" spans="8:11" ht="17.25" customHeight="1">
      <c r="H604" s="41"/>
      <c r="K604" s="43"/>
    </row>
    <row r="605" spans="8:11" ht="17.25" customHeight="1">
      <c r="H605" s="41"/>
      <c r="K605" s="43"/>
    </row>
    <row r="606" spans="8:11" ht="17.25" customHeight="1">
      <c r="H606" s="41"/>
      <c r="K606" s="43"/>
    </row>
    <row r="607" spans="8:11" ht="17.25" customHeight="1">
      <c r="H607" s="41"/>
      <c r="K607" s="43"/>
    </row>
    <row r="608" spans="8:11" ht="17.25" customHeight="1">
      <c r="H608" s="41"/>
      <c r="K608" s="43"/>
    </row>
    <row r="609" spans="8:11" ht="17.25" customHeight="1">
      <c r="H609" s="41"/>
      <c r="K609" s="43"/>
    </row>
    <row r="610" spans="8:11" ht="17.25" customHeight="1">
      <c r="H610" s="41"/>
      <c r="K610" s="43"/>
    </row>
    <row r="611" spans="8:11" ht="17.25" customHeight="1">
      <c r="H611" s="41"/>
      <c r="K611" s="43"/>
    </row>
    <row r="612" spans="8:11" ht="17.25" customHeight="1">
      <c r="H612" s="41"/>
      <c r="K612" s="43"/>
    </row>
    <row r="613" spans="8:11" ht="17.25" customHeight="1">
      <c r="H613" s="41"/>
      <c r="K613" s="43"/>
    </row>
    <row r="614" spans="8:11" ht="17.25" customHeight="1">
      <c r="H614" s="41"/>
      <c r="K614" s="43"/>
    </row>
    <row r="615" spans="8:11" ht="17.25" customHeight="1">
      <c r="H615" s="41"/>
      <c r="K615" s="43"/>
    </row>
    <row r="616" spans="8:11" ht="17.25" customHeight="1">
      <c r="H616" s="41"/>
      <c r="K616" s="43"/>
    </row>
    <row r="617" spans="8:11" ht="17.25" customHeight="1">
      <c r="H617" s="41"/>
      <c r="K617" s="43"/>
    </row>
    <row r="618" spans="8:11" ht="17.25" customHeight="1">
      <c r="H618" s="41"/>
      <c r="K618" s="43"/>
    </row>
    <row r="619" spans="8:11" ht="17.25" customHeight="1">
      <c r="H619" s="41"/>
      <c r="K619" s="43"/>
    </row>
    <row r="620" spans="8:11" ht="17.25" customHeight="1">
      <c r="H620" s="41"/>
    </row>
    <row r="621" spans="8:11" ht="17.25" customHeight="1">
      <c r="H621" s="41"/>
      <c r="K621" s="43"/>
    </row>
    <row r="622" spans="8:11" ht="17.25" customHeight="1">
      <c r="H622" s="41"/>
      <c r="K622" s="43"/>
    </row>
    <row r="623" spans="8:11" ht="17.25" customHeight="1">
      <c r="H623" s="41"/>
    </row>
    <row r="624" spans="8:11" ht="17.25" customHeight="1">
      <c r="H624" s="41"/>
      <c r="K624" s="43"/>
    </row>
    <row r="625" spans="8:11" ht="17.25" customHeight="1">
      <c r="H625" s="41"/>
      <c r="K625" s="43"/>
    </row>
    <row r="626" spans="8:11" ht="17.25" customHeight="1">
      <c r="H626" s="41"/>
      <c r="K626" s="43"/>
    </row>
    <row r="627" spans="8:11" ht="17.25" customHeight="1">
      <c r="H627" s="41"/>
    </row>
    <row r="628" spans="8:11" ht="17.25" customHeight="1">
      <c r="H628" s="41"/>
    </row>
    <row r="629" spans="8:11" ht="17.25" customHeight="1">
      <c r="H629" s="41"/>
    </row>
    <row r="630" spans="8:11" ht="17.25" customHeight="1">
      <c r="H630" s="41"/>
    </row>
    <row r="631" spans="8:11" ht="17.25" customHeight="1">
      <c r="H631" s="41"/>
    </row>
    <row r="632" spans="8:11" ht="17.25" customHeight="1">
      <c r="H632" s="41"/>
    </row>
    <row r="633" spans="8:11" ht="17.25" customHeight="1">
      <c r="H633" s="41"/>
    </row>
    <row r="634" spans="8:11" ht="17.25" customHeight="1">
      <c r="H634" s="41"/>
      <c r="K634" s="43"/>
    </row>
    <row r="635" spans="8:11" ht="17.25" customHeight="1">
      <c r="H635" s="41"/>
    </row>
    <row r="636" spans="8:11" ht="17.25" customHeight="1">
      <c r="H636" s="41"/>
    </row>
    <row r="637" spans="8:11" ht="17.25" customHeight="1">
      <c r="H637" s="41"/>
    </row>
    <row r="638" spans="8:11" ht="17.25" customHeight="1">
      <c r="H638" s="41"/>
    </row>
    <row r="639" spans="8:11" ht="17.25" customHeight="1">
      <c r="H639" s="41"/>
    </row>
    <row r="640" spans="8:11" ht="17.25" customHeight="1">
      <c r="H640" s="41"/>
    </row>
    <row r="641" spans="8:11" ht="17.25" customHeight="1">
      <c r="H641" s="41"/>
    </row>
    <row r="642" spans="8:11" ht="17.25" customHeight="1">
      <c r="H642" s="41"/>
    </row>
    <row r="643" spans="8:11" ht="17.25" customHeight="1">
      <c r="H643" s="41"/>
      <c r="K643" s="43"/>
    </row>
    <row r="644" spans="8:11" ht="17.25" customHeight="1">
      <c r="H644" s="41"/>
    </row>
    <row r="645" spans="8:11" ht="17.25" customHeight="1">
      <c r="H645" s="41"/>
    </row>
    <row r="646" spans="8:11" ht="17.25" customHeight="1">
      <c r="H646" s="41"/>
    </row>
    <row r="647" spans="8:11" ht="17.25" customHeight="1">
      <c r="H647" s="41"/>
      <c r="K647" s="43"/>
    </row>
    <row r="648" spans="8:11" ht="17.25" customHeight="1">
      <c r="H648" s="41"/>
    </row>
    <row r="649" spans="8:11" ht="17.25" customHeight="1">
      <c r="H649" s="41"/>
    </row>
    <row r="650" spans="8:11" ht="17.25" customHeight="1">
      <c r="H650" s="41"/>
    </row>
    <row r="651" spans="8:11" ht="17.25" customHeight="1">
      <c r="H651" s="41"/>
    </row>
    <row r="652" spans="8:11" ht="17.25" customHeight="1">
      <c r="H652" s="41"/>
    </row>
    <row r="653" spans="8:11" ht="17.25" customHeight="1">
      <c r="H653" s="41"/>
    </row>
    <row r="654" spans="8:11" ht="17.25" customHeight="1">
      <c r="H654" s="41"/>
    </row>
    <row r="655" spans="8:11" ht="17.25" customHeight="1">
      <c r="H655" s="41"/>
    </row>
    <row r="656" spans="8:11" ht="17.25" customHeight="1">
      <c r="H656" s="41"/>
    </row>
    <row r="657" spans="8:11" ht="17.25" customHeight="1">
      <c r="H657" s="41"/>
    </row>
    <row r="658" spans="8:11" ht="17.25" customHeight="1">
      <c r="H658" s="41"/>
    </row>
    <row r="659" spans="8:11" ht="17.25" customHeight="1">
      <c r="H659" s="41"/>
    </row>
    <row r="660" spans="8:11" ht="17.25" customHeight="1">
      <c r="H660" s="41"/>
    </row>
    <row r="661" spans="8:11" ht="17.25" customHeight="1">
      <c r="H661" s="41"/>
    </row>
    <row r="662" spans="8:11" ht="17.25" customHeight="1">
      <c r="H662" s="41"/>
    </row>
    <row r="663" spans="8:11" ht="17.25" customHeight="1">
      <c r="H663" s="41"/>
    </row>
    <row r="664" spans="8:11" ht="17.25" customHeight="1">
      <c r="H664" s="41"/>
      <c r="K664" s="43"/>
    </row>
    <row r="665" spans="8:11" ht="17.25" customHeight="1">
      <c r="H665" s="41"/>
    </row>
    <row r="666" spans="8:11" ht="17.25" customHeight="1">
      <c r="H666" s="41"/>
    </row>
    <row r="667" spans="8:11" ht="17.25" customHeight="1">
      <c r="H667" s="41"/>
      <c r="K667" s="43"/>
    </row>
    <row r="668" spans="8:11" ht="17.25" customHeight="1">
      <c r="H668" s="41"/>
    </row>
    <row r="669" spans="8:11" ht="17.25" customHeight="1">
      <c r="H669" s="41"/>
    </row>
    <row r="670" spans="8:11" ht="17.25" customHeight="1">
      <c r="H670" s="41"/>
      <c r="K670" s="43"/>
    </row>
    <row r="671" spans="8:11" ht="17.25" customHeight="1">
      <c r="H671" s="41"/>
    </row>
    <row r="672" spans="8:11" ht="17.25" customHeight="1">
      <c r="H672" s="41"/>
    </row>
    <row r="673" spans="1:8" ht="17.25" customHeight="1">
      <c r="H673" s="41"/>
    </row>
    <row r="674" spans="1:8" ht="17.25" customHeight="1">
      <c r="H674" s="41"/>
    </row>
    <row r="675" spans="1:8" ht="17.25" customHeight="1">
      <c r="H675" s="41"/>
    </row>
    <row r="676" spans="1:8" ht="17.25" customHeight="1">
      <c r="H676" s="41"/>
    </row>
    <row r="677" spans="1:8" ht="17.25" customHeight="1">
      <c r="H677" s="41"/>
    </row>
    <row r="678" spans="1:8" ht="17.25" customHeight="1">
      <c r="H678" s="41"/>
    </row>
    <row r="679" spans="1:8" ht="17.25" customHeight="1">
      <c r="H679" s="41"/>
    </row>
    <row r="680" spans="1:8" ht="17.25" customHeight="1">
      <c r="H680" s="41"/>
    </row>
    <row r="681" spans="1:8" ht="17.25" customHeight="1">
      <c r="H681" s="41"/>
    </row>
    <row r="682" spans="1:8" ht="17.25" customHeight="1">
      <c r="H682" s="41"/>
    </row>
    <row r="683" spans="1:8" ht="17.25" customHeight="1">
      <c r="H683" s="41"/>
    </row>
    <row r="684" spans="1:8" ht="17.25" customHeight="1">
      <c r="H684" s="41"/>
    </row>
    <row r="685" spans="1:8" ht="17.25" customHeight="1">
      <c r="H685" s="41"/>
    </row>
    <row r="686" spans="1:8" ht="17.25" customHeight="1">
      <c r="A686" s="37"/>
      <c r="B686" s="37"/>
      <c r="H686" s="41"/>
    </row>
    <row r="687" spans="1:8" ht="17.25" customHeight="1">
      <c r="H687" s="41"/>
    </row>
    <row r="688" spans="1:8" ht="17.25" customHeight="1">
      <c r="H688" s="41"/>
    </row>
    <row r="689" spans="8:8" ht="17.25" customHeight="1">
      <c r="H689" s="41"/>
    </row>
    <row r="690" spans="8:8" ht="17.25" customHeight="1">
      <c r="H690" s="41"/>
    </row>
    <row r="691" spans="8:8" ht="17.25" customHeight="1">
      <c r="H691" s="41"/>
    </row>
    <row r="692" spans="8:8" ht="17.25" customHeight="1">
      <c r="H692" s="41"/>
    </row>
    <row r="693" spans="8:8" ht="17.25" customHeight="1">
      <c r="H693" s="41"/>
    </row>
    <row r="694" spans="8:8" ht="17.25" customHeight="1">
      <c r="H694" s="41"/>
    </row>
    <row r="695" spans="8:8" ht="17.25" customHeight="1">
      <c r="H695" s="41"/>
    </row>
    <row r="696" spans="8:8" ht="17.25" customHeight="1">
      <c r="H696" s="41"/>
    </row>
    <row r="697" spans="8:8" ht="17.25" customHeight="1">
      <c r="H697" s="41"/>
    </row>
    <row r="698" spans="8:8" ht="17.25" customHeight="1">
      <c r="H698" s="41"/>
    </row>
    <row r="699" spans="8:8" ht="17.25" customHeight="1">
      <c r="H699" s="41"/>
    </row>
    <row r="700" spans="8:8" ht="17.25" customHeight="1">
      <c r="H700" s="41"/>
    </row>
    <row r="701" spans="8:8" ht="17.25" customHeight="1">
      <c r="H701" s="41"/>
    </row>
    <row r="702" spans="8:8" ht="17.25" customHeight="1">
      <c r="H702" s="41"/>
    </row>
    <row r="703" spans="8:8" ht="17.25" customHeight="1">
      <c r="H703" s="41"/>
    </row>
    <row r="704" spans="8:8" ht="17.25" customHeight="1">
      <c r="H704" s="41"/>
    </row>
    <row r="705" spans="8:11" ht="17.25" customHeight="1">
      <c r="H705" s="41"/>
    </row>
    <row r="706" spans="8:11" ht="17.25" customHeight="1">
      <c r="H706" s="41"/>
      <c r="K706" s="43"/>
    </row>
    <row r="707" spans="8:11" ht="17.25" customHeight="1">
      <c r="H707" s="41"/>
      <c r="K707" s="43"/>
    </row>
    <row r="708" spans="8:11" ht="17.25" customHeight="1">
      <c r="H708" s="41"/>
      <c r="K708" s="43"/>
    </row>
    <row r="709" spans="8:11" ht="17.25" customHeight="1">
      <c r="H709" s="41"/>
      <c r="K709" s="43"/>
    </row>
    <row r="710" spans="8:11" ht="17.25" customHeight="1">
      <c r="H710" s="41"/>
      <c r="K710" s="43"/>
    </row>
    <row r="711" spans="8:11" ht="17.25" customHeight="1">
      <c r="H711" s="41"/>
      <c r="K711" s="43"/>
    </row>
    <row r="712" spans="8:11" ht="17.25" customHeight="1">
      <c r="H712" s="41"/>
      <c r="K712" s="43"/>
    </row>
    <row r="713" spans="8:11" ht="17.25" customHeight="1">
      <c r="H713" s="41"/>
      <c r="K713" s="43"/>
    </row>
    <row r="714" spans="8:11" ht="17.25" customHeight="1">
      <c r="H714" s="41"/>
      <c r="K714" s="43"/>
    </row>
    <row r="715" spans="8:11" ht="17.25" customHeight="1">
      <c r="H715" s="41"/>
      <c r="K715" s="43"/>
    </row>
    <row r="716" spans="8:11" ht="17.25" customHeight="1">
      <c r="H716" s="41"/>
      <c r="K716" s="43"/>
    </row>
    <row r="717" spans="8:11" ht="17.25" customHeight="1">
      <c r="H717" s="41"/>
      <c r="K717" s="43"/>
    </row>
    <row r="718" spans="8:11" ht="17.25" customHeight="1">
      <c r="H718" s="41"/>
      <c r="K718" s="43"/>
    </row>
    <row r="719" spans="8:11" ht="17.25" customHeight="1">
      <c r="H719" s="41"/>
      <c r="K719" s="43"/>
    </row>
    <row r="720" spans="8:11" ht="17.25" customHeight="1">
      <c r="H720" s="41"/>
      <c r="K720" s="43"/>
    </row>
    <row r="721" spans="8:11" ht="17.25" customHeight="1">
      <c r="H721" s="41"/>
      <c r="K721" s="43"/>
    </row>
    <row r="722" spans="8:11" ht="17.25" customHeight="1">
      <c r="H722" s="41"/>
      <c r="K722" s="43"/>
    </row>
    <row r="723" spans="8:11" ht="17.25" customHeight="1">
      <c r="H723" s="41"/>
      <c r="K723" s="43"/>
    </row>
    <row r="724" spans="8:11" ht="17.25" customHeight="1">
      <c r="H724" s="41"/>
    </row>
    <row r="725" spans="8:11" ht="17.25" customHeight="1">
      <c r="H725" s="41"/>
    </row>
    <row r="726" spans="8:11" ht="17.25" customHeight="1">
      <c r="H726" s="41"/>
    </row>
    <row r="727" spans="8:11" ht="17.25" customHeight="1">
      <c r="H727" s="41"/>
    </row>
    <row r="728" spans="8:11" ht="17.25" customHeight="1">
      <c r="H728" s="41"/>
    </row>
    <row r="729" spans="8:11" ht="17.25" customHeight="1">
      <c r="H729" s="41"/>
    </row>
    <row r="730" spans="8:11" ht="17.25" customHeight="1">
      <c r="H730" s="41"/>
    </row>
    <row r="731" spans="8:11" ht="17.25" customHeight="1">
      <c r="H731" s="41"/>
    </row>
    <row r="732" spans="8:11" ht="17.25" customHeight="1">
      <c r="H732" s="41"/>
    </row>
    <row r="733" spans="8:11" ht="17.25" customHeight="1">
      <c r="H733" s="41"/>
    </row>
    <row r="734" spans="8:11" ht="17.25" customHeight="1">
      <c r="H734" s="41"/>
    </row>
    <row r="735" spans="8:11" ht="17.25" customHeight="1">
      <c r="H735" s="41"/>
    </row>
    <row r="736" spans="8:11" ht="17.25" customHeight="1">
      <c r="H736" s="41"/>
    </row>
    <row r="737" spans="8:8" ht="17.25" customHeight="1">
      <c r="H737" s="41"/>
    </row>
    <row r="738" spans="8:8" ht="17.25" customHeight="1">
      <c r="H738" s="41"/>
    </row>
    <row r="739" spans="8:8" ht="17.25" customHeight="1">
      <c r="H739" s="41"/>
    </row>
    <row r="740" spans="8:8" ht="17.25" customHeight="1">
      <c r="H740" s="41"/>
    </row>
    <row r="741" spans="8:8" ht="17.25" customHeight="1">
      <c r="H741" s="41"/>
    </row>
    <row r="742" spans="8:8" ht="17.25" customHeight="1">
      <c r="H742" s="41"/>
    </row>
    <row r="743" spans="8:8" ht="17.25" customHeight="1">
      <c r="H743" s="41"/>
    </row>
    <row r="744" spans="8:8" ht="17.25" customHeight="1">
      <c r="H744" s="41"/>
    </row>
    <row r="745" spans="8:8" ht="17.25" customHeight="1">
      <c r="H745" s="41"/>
    </row>
    <row r="746" spans="8:8" ht="17.25" customHeight="1">
      <c r="H746" s="41"/>
    </row>
    <row r="747" spans="8:8" ht="17.25" customHeight="1">
      <c r="H747" s="41"/>
    </row>
    <row r="748" spans="8:8" ht="17.25" customHeight="1">
      <c r="H748" s="41"/>
    </row>
    <row r="749" spans="8:8" ht="17.25" customHeight="1">
      <c r="H749" s="41"/>
    </row>
    <row r="750" spans="8:8" ht="17.25" customHeight="1">
      <c r="H750" s="41"/>
    </row>
    <row r="751" spans="8:8" ht="17.25" customHeight="1">
      <c r="H751" s="41"/>
    </row>
    <row r="752" spans="8:8" ht="17.25" customHeight="1">
      <c r="H752" s="41"/>
    </row>
    <row r="753" spans="8:8" ht="17.25" customHeight="1">
      <c r="H753" s="41"/>
    </row>
    <row r="754" spans="8:8" ht="17.25" customHeight="1">
      <c r="H754" s="41"/>
    </row>
    <row r="755" spans="8:8" ht="17.25" customHeight="1">
      <c r="H755" s="41"/>
    </row>
    <row r="756" spans="8:8" ht="17.25" customHeight="1">
      <c r="H756" s="41"/>
    </row>
    <row r="757" spans="8:8" ht="17.25" customHeight="1">
      <c r="H757" s="41"/>
    </row>
    <row r="758" spans="8:8" ht="17.25" customHeight="1">
      <c r="H758" s="41"/>
    </row>
    <row r="759" spans="8:8" ht="17.25" customHeight="1">
      <c r="H759" s="41"/>
    </row>
    <row r="760" spans="8:8" ht="17.25" customHeight="1">
      <c r="H760" s="41"/>
    </row>
    <row r="761" spans="8:8" ht="17.25" customHeight="1">
      <c r="H761" s="41"/>
    </row>
    <row r="762" spans="8:8" ht="17.25" customHeight="1">
      <c r="H762" s="41"/>
    </row>
    <row r="763" spans="8:8" ht="17.25" customHeight="1">
      <c r="H763" s="41"/>
    </row>
    <row r="764" spans="8:8" ht="17.25" customHeight="1">
      <c r="H764" s="41"/>
    </row>
    <row r="765" spans="8:8" ht="17.25" customHeight="1">
      <c r="H765" s="41"/>
    </row>
    <row r="766" spans="8:8" ht="17.25" customHeight="1">
      <c r="H766" s="41"/>
    </row>
    <row r="767" spans="8:8" ht="17.25" customHeight="1">
      <c r="H767" s="41"/>
    </row>
    <row r="768" spans="8:8" ht="17.25" customHeight="1">
      <c r="H768" s="41"/>
    </row>
    <row r="769" spans="8:10" ht="17.25" customHeight="1">
      <c r="H769" s="41"/>
    </row>
    <row r="770" spans="8:10" ht="17.25" customHeight="1">
      <c r="H770" s="41"/>
    </row>
    <row r="771" spans="8:10" ht="17.25" customHeight="1">
      <c r="H771" s="41"/>
    </row>
    <row r="772" spans="8:10" ht="17.25" customHeight="1">
      <c r="H772" s="41"/>
    </row>
    <row r="773" spans="8:10" ht="17.25" customHeight="1">
      <c r="H773" s="41"/>
    </row>
    <row r="774" spans="8:10" ht="17.25" customHeight="1">
      <c r="H774" s="41"/>
    </row>
    <row r="775" spans="8:10" ht="17.25" customHeight="1">
      <c r="H775" s="41"/>
    </row>
    <row r="776" spans="8:10" ht="17.25" customHeight="1">
      <c r="H776" s="41"/>
    </row>
    <row r="777" spans="8:10" ht="17.25" customHeight="1">
      <c r="H777" s="41"/>
    </row>
    <row r="778" spans="8:10" ht="17.25" customHeight="1">
      <c r="H778" s="41"/>
    </row>
    <row r="779" spans="8:10" ht="17.25" customHeight="1">
      <c r="H779" s="41"/>
    </row>
    <row r="780" spans="8:10" ht="17.25" customHeight="1">
      <c r="H780" s="41"/>
    </row>
    <row r="781" spans="8:10" ht="17.25" customHeight="1">
      <c r="H781" s="41"/>
    </row>
    <row r="782" spans="8:10" ht="17.25" customHeight="1">
      <c r="H782" s="41"/>
    </row>
    <row r="783" spans="8:10" ht="17.25" customHeight="1">
      <c r="H783" s="41"/>
    </row>
    <row r="784" spans="8:10" ht="17.25" customHeight="1">
      <c r="H784" s="41"/>
      <c r="J784" s="47"/>
    </row>
    <row r="785" spans="8:8" ht="17.25" customHeight="1">
      <c r="H785" s="41"/>
    </row>
    <row r="786" spans="8:8" ht="17.25" customHeight="1">
      <c r="H786" s="41"/>
    </row>
    <row r="787" spans="8:8" ht="17.25" customHeight="1">
      <c r="H787" s="41"/>
    </row>
    <row r="788" spans="8:8" ht="17.25" customHeight="1">
      <c r="H788" s="41"/>
    </row>
    <row r="789" spans="8:8" ht="17.25" customHeight="1">
      <c r="H789" s="41"/>
    </row>
    <row r="790" spans="8:8" ht="17.25" customHeight="1">
      <c r="H790" s="41"/>
    </row>
    <row r="791" spans="8:8" ht="17.25" customHeight="1">
      <c r="H791" s="41"/>
    </row>
    <row r="792" spans="8:8" ht="17.25" customHeight="1">
      <c r="H792" s="41"/>
    </row>
    <row r="793" spans="8:8" ht="17.25" customHeight="1">
      <c r="H793" s="41"/>
    </row>
    <row r="794" spans="8:8" ht="17.25" customHeight="1">
      <c r="H794" s="41"/>
    </row>
    <row r="795" spans="8:8" ht="17.25" customHeight="1">
      <c r="H795" s="41"/>
    </row>
    <row r="796" spans="8:8" ht="17.25" customHeight="1">
      <c r="H796" s="41"/>
    </row>
    <row r="797" spans="8:8" ht="17.25" customHeight="1">
      <c r="H797" s="41"/>
    </row>
    <row r="798" spans="8:8" ht="17.25" customHeight="1">
      <c r="H798" s="41"/>
    </row>
    <row r="799" spans="8:8" ht="17.25" customHeight="1">
      <c r="H799" s="41"/>
    </row>
    <row r="800" spans="8:8" ht="17.25" customHeight="1">
      <c r="H800" s="41"/>
    </row>
    <row r="801" spans="8:8" ht="17.25" customHeight="1">
      <c r="H801" s="41"/>
    </row>
    <row r="802" spans="8:8" ht="17.25" customHeight="1">
      <c r="H802" s="41"/>
    </row>
    <row r="803" spans="8:8" ht="17.25" customHeight="1">
      <c r="H803" s="41"/>
    </row>
    <row r="804" spans="8:8" ht="17.25" customHeight="1">
      <c r="H804" s="41"/>
    </row>
    <row r="805" spans="8:8" ht="17.25" customHeight="1">
      <c r="H805" s="41"/>
    </row>
    <row r="806" spans="8:8" ht="17.25" customHeight="1">
      <c r="H806" s="41"/>
    </row>
    <row r="807" spans="8:8" ht="17.25" customHeight="1">
      <c r="H807" s="41"/>
    </row>
    <row r="808" spans="8:8" ht="17.25" customHeight="1">
      <c r="H808" s="41"/>
    </row>
    <row r="809" spans="8:8" ht="17.25" customHeight="1">
      <c r="H809" s="41"/>
    </row>
    <row r="810" spans="8:8" ht="17.25" customHeight="1">
      <c r="H810" s="41"/>
    </row>
    <row r="811" spans="8:8" ht="17.25" customHeight="1">
      <c r="H811" s="41"/>
    </row>
    <row r="812" spans="8:8" ht="17.25" customHeight="1">
      <c r="H812" s="41"/>
    </row>
    <row r="813" spans="8:8" ht="17.25" customHeight="1">
      <c r="H813" s="41"/>
    </row>
    <row r="814" spans="8:8" ht="17.25" customHeight="1">
      <c r="H814" s="41"/>
    </row>
    <row r="815" spans="8:8" ht="17.25" customHeight="1">
      <c r="H815" s="41"/>
    </row>
    <row r="816" spans="8:8" ht="17.25" customHeight="1">
      <c r="H816" s="41"/>
    </row>
    <row r="817" spans="8:8" ht="17.25" customHeight="1">
      <c r="H817" s="41"/>
    </row>
    <row r="818" spans="8:8" ht="17.25" customHeight="1">
      <c r="H818" s="41"/>
    </row>
    <row r="819" spans="8:8" ht="17.25" customHeight="1">
      <c r="H819" s="41"/>
    </row>
    <row r="820" spans="8:8" ht="17.25" customHeight="1">
      <c r="H820" s="41"/>
    </row>
    <row r="821" spans="8:8" ht="17.25" customHeight="1">
      <c r="H821" s="41"/>
    </row>
    <row r="822" spans="8:8" ht="17.25" customHeight="1">
      <c r="H822" s="41"/>
    </row>
    <row r="823" spans="8:8" ht="17.25" customHeight="1">
      <c r="H823" s="41"/>
    </row>
    <row r="824" spans="8:8" ht="17.25" customHeight="1">
      <c r="H824" s="41"/>
    </row>
    <row r="825" spans="8:8" ht="17.25" customHeight="1">
      <c r="H825" s="41"/>
    </row>
    <row r="826" spans="8:8" ht="17.25" customHeight="1">
      <c r="H826" s="41"/>
    </row>
    <row r="827" spans="8:8" ht="17.25" customHeight="1">
      <c r="H827" s="41"/>
    </row>
    <row r="828" spans="8:8" ht="17.25" customHeight="1">
      <c r="H828" s="41"/>
    </row>
    <row r="829" spans="8:8" ht="17.25" customHeight="1">
      <c r="H829" s="41"/>
    </row>
    <row r="830" spans="8:8" ht="17.25" customHeight="1">
      <c r="H830" s="41"/>
    </row>
    <row r="831" spans="8:8" ht="17.25" customHeight="1">
      <c r="H831" s="41"/>
    </row>
    <row r="832" spans="8:8" ht="17.25" customHeight="1">
      <c r="H832" s="41"/>
    </row>
    <row r="833" spans="8:8" ht="17.25" customHeight="1">
      <c r="H833" s="41"/>
    </row>
    <row r="834" spans="8:8" ht="17.25" customHeight="1">
      <c r="H834" s="41"/>
    </row>
    <row r="835" spans="8:8" ht="17.25" customHeight="1">
      <c r="H835" s="41"/>
    </row>
    <row r="836" spans="8:8" ht="17.25" customHeight="1">
      <c r="H836" s="41"/>
    </row>
    <row r="837" spans="8:8" ht="17.25" customHeight="1">
      <c r="H837" s="41"/>
    </row>
    <row r="838" spans="8:8" ht="17.25" customHeight="1">
      <c r="H838" s="41"/>
    </row>
    <row r="839" spans="8:8" ht="17.25" customHeight="1">
      <c r="H839" s="41"/>
    </row>
    <row r="840" spans="8:8" ht="17.25" customHeight="1">
      <c r="H840" s="41"/>
    </row>
    <row r="841" spans="8:8" ht="17.25" customHeight="1">
      <c r="H841" s="41"/>
    </row>
    <row r="842" spans="8:8" ht="17.25" customHeight="1">
      <c r="H842" s="41"/>
    </row>
    <row r="843" spans="8:8" ht="17.25" customHeight="1">
      <c r="H843" s="41"/>
    </row>
    <row r="844" spans="8:8" ht="17.25" customHeight="1">
      <c r="H844" s="41"/>
    </row>
    <row r="845" spans="8:8" ht="17.25" customHeight="1">
      <c r="H845" s="41"/>
    </row>
    <row r="846" spans="8:8" ht="17.25" customHeight="1">
      <c r="H846" s="41"/>
    </row>
    <row r="847" spans="8:8" ht="17.25" customHeight="1">
      <c r="H847" s="41"/>
    </row>
    <row r="848" spans="8:8" ht="17.25" customHeight="1">
      <c r="H848" s="41"/>
    </row>
    <row r="849" spans="8:8" ht="17.25" customHeight="1">
      <c r="H849" s="41"/>
    </row>
  </sheetData>
  <mergeCells count="1">
    <mergeCell ref="A1:J1"/>
  </mergeCells>
  <phoneticPr fontId="22" type="noConversion"/>
  <dataValidations count="1">
    <dataValidation allowBlank="1" showInputMessage="1" showErrorMessage="1" sqref="A1:A2 A133:A65536"/>
  </dataValidations>
  <pageMargins left="0.75" right="0.75" top="1" bottom="1" header="0.5" footer="0.5"/>
  <pageSetup paperSize="9" scale="6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出库表!$C$4:$C$170</xm:f>
          </x14:formula1>
          <xm:sqref>A3:A132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IV297"/>
  <sheetViews>
    <sheetView showGridLines="0" showZeros="0" zoomScaleNormal="100" workbookViewId="0">
      <selection activeCell="A5" sqref="A5"/>
    </sheetView>
  </sheetViews>
  <sheetFormatPr defaultColWidth="9" defaultRowHeight="13.5" customHeight="1"/>
  <cols>
    <col min="1" max="1" width="6.375" style="3" customWidth="1"/>
    <col min="2" max="2" width="11.125" style="4" customWidth="1"/>
    <col min="3" max="3" width="7" style="5" customWidth="1"/>
    <col min="4" max="4" width="9" style="6"/>
    <col min="5" max="5" width="8.125" style="7" customWidth="1"/>
    <col min="6" max="6" width="9" style="4"/>
    <col min="7" max="7" width="8.125" style="7" customWidth="1"/>
    <col min="8" max="8" width="9" style="4"/>
    <col min="9" max="9" width="8.125" style="7" customWidth="1"/>
    <col min="10" max="10" width="9" style="8"/>
    <col min="11" max="11" width="8.125" style="7" customWidth="1"/>
    <col min="12" max="12" width="9.75" style="9" customWidth="1"/>
    <col min="13" max="14" width="9.5" style="10" customWidth="1"/>
    <col min="15" max="15" width="3.375" style="11" customWidth="1"/>
    <col min="16" max="16" width="6.875" style="11" customWidth="1"/>
    <col min="17" max="256" width="9" style="11"/>
  </cols>
  <sheetData>
    <row r="1" spans="1:17" ht="30.95" customHeight="1">
      <c r="A1" s="136" t="s">
        <v>41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7" s="2" customFormat="1" ht="18" customHeight="1">
      <c r="A2" s="140" t="s">
        <v>8</v>
      </c>
      <c r="B2" s="142" t="s">
        <v>42</v>
      </c>
      <c r="C2" s="144" t="s">
        <v>10</v>
      </c>
      <c r="D2" s="137" t="s">
        <v>43</v>
      </c>
      <c r="E2" s="137"/>
      <c r="F2" s="138" t="s">
        <v>44</v>
      </c>
      <c r="G2" s="139"/>
      <c r="H2" s="138" t="s">
        <v>45</v>
      </c>
      <c r="I2" s="139"/>
      <c r="J2" s="138" t="s">
        <v>46</v>
      </c>
      <c r="K2" s="139"/>
      <c r="L2" s="140" t="s">
        <v>12</v>
      </c>
      <c r="M2" s="101" t="s">
        <v>47</v>
      </c>
      <c r="N2" s="106" t="s">
        <v>48</v>
      </c>
      <c r="P2" s="20"/>
      <c r="Q2" s="20"/>
    </row>
    <row r="3" spans="1:17" s="2" customFormat="1" ht="16.5" customHeight="1">
      <c r="A3" s="141"/>
      <c r="B3" s="143"/>
      <c r="C3" s="145"/>
      <c r="D3" s="102" t="s">
        <v>46</v>
      </c>
      <c r="E3" s="103" t="s">
        <v>13</v>
      </c>
      <c r="F3" s="103" t="s">
        <v>11</v>
      </c>
      <c r="G3" s="103" t="s">
        <v>13</v>
      </c>
      <c r="H3" s="103" t="s">
        <v>11</v>
      </c>
      <c r="I3" s="103" t="s">
        <v>13</v>
      </c>
      <c r="J3" s="104" t="s">
        <v>46</v>
      </c>
      <c r="K3" s="103" t="s">
        <v>13</v>
      </c>
      <c r="L3" s="141"/>
      <c r="M3" s="105" t="s">
        <v>49</v>
      </c>
      <c r="N3" s="107" t="s">
        <v>50</v>
      </c>
      <c r="P3" s="20"/>
      <c r="Q3" s="20"/>
    </row>
    <row r="4" spans="1:17" ht="20.100000000000001" customHeight="1">
      <c r="A4" s="12">
        <v>1001</v>
      </c>
      <c r="B4" s="13" t="str">
        <f>VLOOKUP(A4,入库表!C$4:D$700,2,0)</f>
        <v>材料1</v>
      </c>
      <c r="C4" s="14" t="str">
        <f>VLOOKUP(A4,入库表!C$4:E$800,3,0)</f>
        <v>件</v>
      </c>
      <c r="D4" s="15"/>
      <c r="E4" s="16"/>
      <c r="F4" s="17">
        <f t="shared" ref="F4:F15" si="0">SUMIF(codein,A4,sumin)</f>
        <v>100</v>
      </c>
      <c r="G4" s="18">
        <f t="shared" ref="G4:G15" si="1">SUMIF(codein,A4,totalin)</f>
        <v>2000</v>
      </c>
      <c r="H4" s="19">
        <f t="shared" ref="H4:H12" si="2">SUMIF(codeout,A4,sumout)</f>
        <v>2</v>
      </c>
      <c r="I4" s="18">
        <f t="shared" ref="I4:I25" si="3">ROUND(H4*L4,2)</f>
        <v>40</v>
      </c>
      <c r="J4" s="21">
        <f t="shared" ref="J4:K19" si="4">D4+F4-H4</f>
        <v>98</v>
      </c>
      <c r="K4" s="18">
        <f t="shared" si="4"/>
        <v>1960</v>
      </c>
      <c r="L4" s="22">
        <f>IF(E4+G4&lt;&gt;0,ROUND((E4+G4)/(D4+F4),2),0)</f>
        <v>20</v>
      </c>
      <c r="M4" s="23">
        <v>50</v>
      </c>
      <c r="N4" s="24">
        <f>IF(J4&lt;M4,"请购",0)</f>
        <v>0</v>
      </c>
    </row>
    <row r="5" spans="1:17" ht="20.100000000000001" customHeight="1">
      <c r="A5" s="12">
        <v>1002</v>
      </c>
      <c r="B5" s="13" t="str">
        <f>VLOOKUP(A5,入库表!C$4:D$700,2,0)</f>
        <v>材料2</v>
      </c>
      <c r="C5" s="14" t="str">
        <f>VLOOKUP(A5,入库表!C$4:E$800,3,0)</f>
        <v>件</v>
      </c>
      <c r="D5" s="15"/>
      <c r="E5" s="16"/>
      <c r="F5" s="17">
        <f t="shared" si="0"/>
        <v>40</v>
      </c>
      <c r="G5" s="18">
        <f t="shared" si="1"/>
        <v>400</v>
      </c>
      <c r="H5" s="19">
        <f t="shared" si="2"/>
        <v>3</v>
      </c>
      <c r="I5" s="18">
        <f t="shared" si="3"/>
        <v>30</v>
      </c>
      <c r="J5" s="21">
        <f t="shared" si="4"/>
        <v>37</v>
      </c>
      <c r="K5" s="18">
        <f t="shared" si="4"/>
        <v>370</v>
      </c>
      <c r="L5" s="22">
        <f t="shared" ref="L5:L15" si="5">IF(E5+G5&lt;&gt;0,ROUND((E5+G5)/(D5+F5),2),0)</f>
        <v>10</v>
      </c>
      <c r="M5" s="23">
        <v>50</v>
      </c>
      <c r="N5" s="24" t="str">
        <f>IF(J5&lt;M5,"请购",0)</f>
        <v>请购</v>
      </c>
    </row>
    <row r="6" spans="1:17" ht="20.100000000000001" customHeight="1">
      <c r="A6" s="12"/>
      <c r="B6" s="13" t="e">
        <f>VLOOKUP(A6,入库表!C$4:D$700,2,0)</f>
        <v>#N/A</v>
      </c>
      <c r="C6" s="14" t="e">
        <f>VLOOKUP(A6,入库表!C$4:E$800,3,0)</f>
        <v>#N/A</v>
      </c>
      <c r="D6" s="15"/>
      <c r="E6" s="16"/>
      <c r="F6" s="17">
        <f t="shared" si="0"/>
        <v>0</v>
      </c>
      <c r="G6" s="18">
        <f>SUMIF(codein,A6,totalin)</f>
        <v>0</v>
      </c>
      <c r="H6" s="19">
        <f t="shared" si="2"/>
        <v>0</v>
      </c>
      <c r="I6" s="18">
        <f t="shared" si="3"/>
        <v>0</v>
      </c>
      <c r="J6" s="21">
        <f t="shared" si="4"/>
        <v>0</v>
      </c>
      <c r="K6" s="18">
        <f t="shared" si="4"/>
        <v>0</v>
      </c>
      <c r="L6" s="22">
        <f t="shared" si="5"/>
        <v>0</v>
      </c>
      <c r="M6" s="23"/>
      <c r="N6" s="24"/>
    </row>
    <row r="7" spans="1:17" ht="20.100000000000001" customHeight="1">
      <c r="A7" s="12"/>
      <c r="B7" s="13" t="e">
        <f>VLOOKUP(A7,入库表!C$4:D$700,2,0)</f>
        <v>#N/A</v>
      </c>
      <c r="C7" s="14" t="e">
        <f>VLOOKUP(A7,入库表!C$4:E$800,3,0)</f>
        <v>#N/A</v>
      </c>
      <c r="D7" s="15"/>
      <c r="E7" s="16"/>
      <c r="F7" s="17">
        <f t="shared" si="0"/>
        <v>0</v>
      </c>
      <c r="G7" s="18">
        <f t="shared" si="1"/>
        <v>0</v>
      </c>
      <c r="H7" s="19">
        <f t="shared" si="2"/>
        <v>0</v>
      </c>
      <c r="I7" s="18">
        <f t="shared" si="3"/>
        <v>0</v>
      </c>
      <c r="J7" s="21">
        <f t="shared" si="4"/>
        <v>0</v>
      </c>
      <c r="K7" s="18">
        <f t="shared" si="4"/>
        <v>0</v>
      </c>
      <c r="L7" s="22">
        <f t="shared" si="5"/>
        <v>0</v>
      </c>
      <c r="M7" s="23"/>
      <c r="N7" s="24">
        <f t="shared" ref="N7:N15" si="6">IF(J7&lt;M7,"请购",0)</f>
        <v>0</v>
      </c>
    </row>
    <row r="8" spans="1:17" ht="20.100000000000001" customHeight="1">
      <c r="A8" s="12"/>
      <c r="B8" s="13" t="e">
        <f>VLOOKUP(A8,入库表!C$4:D$700,2,0)</f>
        <v>#N/A</v>
      </c>
      <c r="C8" s="14" t="e">
        <f>VLOOKUP(A8,入库表!C$4:E$800,3,0)</f>
        <v>#N/A</v>
      </c>
      <c r="D8" s="15"/>
      <c r="E8" s="16"/>
      <c r="F8" s="17">
        <f t="shared" si="0"/>
        <v>0</v>
      </c>
      <c r="G8" s="18">
        <f t="shared" si="1"/>
        <v>0</v>
      </c>
      <c r="H8" s="19">
        <f t="shared" si="2"/>
        <v>0</v>
      </c>
      <c r="I8" s="18">
        <f t="shared" si="3"/>
        <v>0</v>
      </c>
      <c r="J8" s="21">
        <f t="shared" si="4"/>
        <v>0</v>
      </c>
      <c r="K8" s="18">
        <f t="shared" si="4"/>
        <v>0</v>
      </c>
      <c r="L8" s="22">
        <f t="shared" si="5"/>
        <v>0</v>
      </c>
      <c r="M8" s="23"/>
      <c r="N8" s="24">
        <f t="shared" si="6"/>
        <v>0</v>
      </c>
    </row>
    <row r="9" spans="1:17" ht="20.100000000000001" customHeight="1">
      <c r="A9" s="12"/>
      <c r="B9" s="13" t="e">
        <f>VLOOKUP(A9,入库表!C$4:D$700,2,0)</f>
        <v>#N/A</v>
      </c>
      <c r="C9" s="14" t="e">
        <f>VLOOKUP(A9,入库表!C$4:E$800,3,0)</f>
        <v>#N/A</v>
      </c>
      <c r="D9" s="15"/>
      <c r="E9" s="16"/>
      <c r="F9" s="17">
        <f t="shared" si="0"/>
        <v>0</v>
      </c>
      <c r="G9" s="18">
        <f t="shared" si="1"/>
        <v>0</v>
      </c>
      <c r="H9" s="19">
        <f t="shared" si="2"/>
        <v>0</v>
      </c>
      <c r="I9" s="18">
        <f t="shared" si="3"/>
        <v>0</v>
      </c>
      <c r="J9" s="21">
        <f t="shared" si="4"/>
        <v>0</v>
      </c>
      <c r="K9" s="18">
        <f t="shared" si="4"/>
        <v>0</v>
      </c>
      <c r="L9" s="22">
        <f t="shared" si="5"/>
        <v>0</v>
      </c>
      <c r="M9" s="23"/>
      <c r="N9" s="24">
        <f t="shared" si="6"/>
        <v>0</v>
      </c>
    </row>
    <row r="10" spans="1:17" ht="20.100000000000001" customHeight="1">
      <c r="A10" s="12"/>
      <c r="B10" s="13" t="e">
        <f>VLOOKUP(A10,入库表!C$4:D$700,2,0)</f>
        <v>#N/A</v>
      </c>
      <c r="C10" s="14" t="e">
        <f>VLOOKUP(A10,入库表!C$4:E$800,3,0)</f>
        <v>#N/A</v>
      </c>
      <c r="D10" s="15"/>
      <c r="E10" s="16"/>
      <c r="F10" s="17">
        <f t="shared" si="0"/>
        <v>0</v>
      </c>
      <c r="G10" s="18">
        <f t="shared" si="1"/>
        <v>0</v>
      </c>
      <c r="H10" s="19">
        <f t="shared" si="2"/>
        <v>0</v>
      </c>
      <c r="I10" s="18">
        <f t="shared" si="3"/>
        <v>0</v>
      </c>
      <c r="J10" s="21">
        <f t="shared" si="4"/>
        <v>0</v>
      </c>
      <c r="K10" s="18">
        <f t="shared" si="4"/>
        <v>0</v>
      </c>
      <c r="L10" s="22">
        <f t="shared" si="5"/>
        <v>0</v>
      </c>
      <c r="M10" s="23"/>
      <c r="N10" s="24">
        <f t="shared" si="6"/>
        <v>0</v>
      </c>
    </row>
    <row r="11" spans="1:17" ht="20.100000000000001" customHeight="1">
      <c r="A11" s="12"/>
      <c r="B11" s="13" t="e">
        <f>VLOOKUP(A11,入库表!C$4:D$700,2,0)</f>
        <v>#N/A</v>
      </c>
      <c r="C11" s="14" t="e">
        <f>VLOOKUP(A11,入库表!C$4:E$800,3,0)</f>
        <v>#N/A</v>
      </c>
      <c r="D11" s="15"/>
      <c r="E11" s="16"/>
      <c r="F11" s="17">
        <f t="shared" si="0"/>
        <v>0</v>
      </c>
      <c r="G11" s="18">
        <f t="shared" si="1"/>
        <v>0</v>
      </c>
      <c r="H11" s="19">
        <f t="shared" si="2"/>
        <v>0</v>
      </c>
      <c r="I11" s="18">
        <f t="shared" si="3"/>
        <v>0</v>
      </c>
      <c r="J11" s="21">
        <f t="shared" si="4"/>
        <v>0</v>
      </c>
      <c r="K11" s="18">
        <f t="shared" si="4"/>
        <v>0</v>
      </c>
      <c r="L11" s="22">
        <f t="shared" si="5"/>
        <v>0</v>
      </c>
      <c r="M11" s="23"/>
      <c r="N11" s="24">
        <f t="shared" si="6"/>
        <v>0</v>
      </c>
    </row>
    <row r="12" spans="1:17" ht="20.100000000000001" customHeight="1">
      <c r="A12" s="12"/>
      <c r="B12" s="13" t="e">
        <f>VLOOKUP(A12,入库表!C$4:D$700,2,0)</f>
        <v>#N/A</v>
      </c>
      <c r="C12" s="14" t="e">
        <f>VLOOKUP(A12,入库表!C$4:E$800,3,0)</f>
        <v>#N/A</v>
      </c>
      <c r="D12" s="15"/>
      <c r="E12" s="16"/>
      <c r="F12" s="17">
        <f t="shared" si="0"/>
        <v>0</v>
      </c>
      <c r="G12" s="18">
        <f t="shared" si="1"/>
        <v>0</v>
      </c>
      <c r="H12" s="19">
        <f t="shared" si="2"/>
        <v>0</v>
      </c>
      <c r="I12" s="18">
        <f t="shared" si="3"/>
        <v>0</v>
      </c>
      <c r="J12" s="21">
        <f t="shared" si="4"/>
        <v>0</v>
      </c>
      <c r="K12" s="18">
        <f t="shared" si="4"/>
        <v>0</v>
      </c>
      <c r="L12" s="22">
        <f t="shared" si="5"/>
        <v>0</v>
      </c>
      <c r="M12" s="23"/>
      <c r="N12" s="24">
        <f t="shared" si="6"/>
        <v>0</v>
      </c>
      <c r="O12" s="25"/>
    </row>
    <row r="13" spans="1:17" ht="20.100000000000001" customHeight="1">
      <c r="A13" s="12"/>
      <c r="B13" s="13" t="e">
        <f>VLOOKUP(A13,入库表!C$4:D$700,2,0)</f>
        <v>#N/A</v>
      </c>
      <c r="C13" s="14" t="e">
        <f>VLOOKUP(A13,入库表!C$4:E$800,3,0)</f>
        <v>#N/A</v>
      </c>
      <c r="D13" s="15"/>
      <c r="E13" s="16"/>
      <c r="F13" s="17">
        <f t="shared" si="0"/>
        <v>0</v>
      </c>
      <c r="G13" s="18">
        <f t="shared" si="1"/>
        <v>0</v>
      </c>
      <c r="H13" s="19">
        <f t="shared" ref="H13:H76" si="7">SUMIF(codeout,A13,sumout)</f>
        <v>0</v>
      </c>
      <c r="I13" s="18">
        <f t="shared" si="3"/>
        <v>0</v>
      </c>
      <c r="J13" s="21">
        <f t="shared" si="4"/>
        <v>0</v>
      </c>
      <c r="K13" s="18">
        <f t="shared" si="4"/>
        <v>0</v>
      </c>
      <c r="L13" s="22">
        <f t="shared" si="5"/>
        <v>0</v>
      </c>
      <c r="M13" s="23"/>
      <c r="N13" s="24">
        <f t="shared" si="6"/>
        <v>0</v>
      </c>
    </row>
    <row r="14" spans="1:17" ht="20.100000000000001" customHeight="1">
      <c r="A14" s="12"/>
      <c r="B14" s="13" t="e">
        <f>VLOOKUP(A14,入库表!C$4:D$700,2,0)</f>
        <v>#N/A</v>
      </c>
      <c r="C14" s="14" t="e">
        <f>VLOOKUP(A14,入库表!C$4:E$800,3,0)</f>
        <v>#N/A</v>
      </c>
      <c r="D14" s="15"/>
      <c r="E14" s="16"/>
      <c r="F14" s="17">
        <f t="shared" si="0"/>
        <v>0</v>
      </c>
      <c r="G14" s="18">
        <f t="shared" si="1"/>
        <v>0</v>
      </c>
      <c r="H14" s="19">
        <f t="shared" si="7"/>
        <v>0</v>
      </c>
      <c r="I14" s="18">
        <f t="shared" si="3"/>
        <v>0</v>
      </c>
      <c r="J14" s="21">
        <f t="shared" si="4"/>
        <v>0</v>
      </c>
      <c r="K14" s="18">
        <f t="shared" si="4"/>
        <v>0</v>
      </c>
      <c r="L14" s="22">
        <f t="shared" si="5"/>
        <v>0</v>
      </c>
      <c r="M14" s="23"/>
      <c r="N14" s="24">
        <f t="shared" si="6"/>
        <v>0</v>
      </c>
    </row>
    <row r="15" spans="1:17" ht="20.100000000000001" customHeight="1">
      <c r="A15" s="12"/>
      <c r="B15" s="13" t="e">
        <f>VLOOKUP(A15,入库表!C$4:D$700,2,0)</f>
        <v>#N/A</v>
      </c>
      <c r="C15" s="14" t="e">
        <f>VLOOKUP(A15,入库表!C$4:E$800,3,0)</f>
        <v>#N/A</v>
      </c>
      <c r="D15" s="15"/>
      <c r="E15" s="16"/>
      <c r="F15" s="17">
        <f t="shared" si="0"/>
        <v>0</v>
      </c>
      <c r="G15" s="18">
        <f t="shared" si="1"/>
        <v>0</v>
      </c>
      <c r="H15" s="17">
        <f t="shared" si="7"/>
        <v>0</v>
      </c>
      <c r="I15" s="18">
        <f t="shared" si="3"/>
        <v>0</v>
      </c>
      <c r="J15" s="21">
        <f t="shared" si="4"/>
        <v>0</v>
      </c>
      <c r="K15" s="18">
        <f t="shared" si="4"/>
        <v>0</v>
      </c>
      <c r="L15" s="22">
        <f t="shared" si="5"/>
        <v>0</v>
      </c>
      <c r="M15" s="23"/>
      <c r="N15" s="24">
        <f t="shared" si="6"/>
        <v>0</v>
      </c>
    </row>
    <row r="16" spans="1:17" ht="20.100000000000001" customHeight="1">
      <c r="A16" s="12"/>
      <c r="B16" s="13" t="e">
        <f>VLOOKUP(A16,入库表!C$4:D$700,2,0)</f>
        <v>#N/A</v>
      </c>
      <c r="C16" s="14" t="e">
        <f>VLOOKUP(A16,入库表!C$4:E$800,3,0)</f>
        <v>#N/A</v>
      </c>
      <c r="D16" s="15"/>
      <c r="E16" s="16"/>
      <c r="F16" s="17">
        <f t="shared" ref="F16:F79" si="8">SUMIF(codein,A16,sumin)</f>
        <v>0</v>
      </c>
      <c r="G16" s="18">
        <f t="shared" ref="G16:G79" si="9">SUMIF(codein,A16,totalin)</f>
        <v>0</v>
      </c>
      <c r="H16" s="17">
        <f t="shared" si="7"/>
        <v>0</v>
      </c>
      <c r="I16" s="18">
        <f t="shared" si="3"/>
        <v>0</v>
      </c>
      <c r="J16" s="21">
        <f t="shared" ref="J16:K79" si="10">D16+F16-H16</f>
        <v>0</v>
      </c>
      <c r="K16" s="18">
        <f t="shared" si="4"/>
        <v>0</v>
      </c>
      <c r="L16" s="22">
        <f t="shared" ref="L16:L79" si="11">IF(E16+G16&lt;&gt;0,(E16+G16)/(D16+F16),0)</f>
        <v>0</v>
      </c>
      <c r="M16" s="23"/>
      <c r="N16" s="24">
        <f t="shared" ref="N16:N79" si="12">IF(J16&lt;M16,"请购",0)</f>
        <v>0</v>
      </c>
    </row>
    <row r="17" spans="1:14" ht="20.100000000000001" customHeight="1">
      <c r="A17" s="12"/>
      <c r="B17" s="13" t="e">
        <f>VLOOKUP(A17,入库表!C$4:D$700,2,0)</f>
        <v>#N/A</v>
      </c>
      <c r="C17" s="14" t="e">
        <f>VLOOKUP(A17,入库表!C$4:E$800,3,0)</f>
        <v>#N/A</v>
      </c>
      <c r="D17" s="15"/>
      <c r="E17" s="16"/>
      <c r="F17" s="17">
        <f t="shared" si="8"/>
        <v>0</v>
      </c>
      <c r="G17" s="18">
        <f t="shared" si="9"/>
        <v>0</v>
      </c>
      <c r="H17" s="17">
        <f t="shared" si="7"/>
        <v>0</v>
      </c>
      <c r="I17" s="18">
        <f t="shared" si="3"/>
        <v>0</v>
      </c>
      <c r="J17" s="21">
        <f t="shared" si="10"/>
        <v>0</v>
      </c>
      <c r="K17" s="18">
        <f t="shared" si="4"/>
        <v>0</v>
      </c>
      <c r="L17" s="22">
        <f t="shared" si="11"/>
        <v>0</v>
      </c>
      <c r="M17" s="23"/>
      <c r="N17" s="24">
        <f t="shared" si="12"/>
        <v>0</v>
      </c>
    </row>
    <row r="18" spans="1:14" ht="20.100000000000001" customHeight="1">
      <c r="A18" s="12"/>
      <c r="B18" s="13" t="e">
        <f>VLOOKUP(A18,入库表!C$4:D$700,2,0)</f>
        <v>#N/A</v>
      </c>
      <c r="C18" s="14" t="e">
        <f>VLOOKUP(A18,入库表!C$4:E$800,3,0)</f>
        <v>#N/A</v>
      </c>
      <c r="D18" s="15"/>
      <c r="E18" s="16"/>
      <c r="F18" s="17">
        <f t="shared" si="8"/>
        <v>0</v>
      </c>
      <c r="G18" s="18">
        <f t="shared" si="9"/>
        <v>0</v>
      </c>
      <c r="H18" s="17">
        <f t="shared" si="7"/>
        <v>0</v>
      </c>
      <c r="I18" s="18">
        <f t="shared" si="3"/>
        <v>0</v>
      </c>
      <c r="J18" s="21">
        <f t="shared" si="10"/>
        <v>0</v>
      </c>
      <c r="K18" s="18">
        <f t="shared" si="4"/>
        <v>0</v>
      </c>
      <c r="L18" s="22">
        <f t="shared" si="11"/>
        <v>0</v>
      </c>
      <c r="M18" s="23"/>
      <c r="N18" s="24">
        <f t="shared" si="12"/>
        <v>0</v>
      </c>
    </row>
    <row r="19" spans="1:14" ht="20.100000000000001" customHeight="1">
      <c r="A19" s="12"/>
      <c r="B19" s="13" t="e">
        <f>VLOOKUP(A19,入库表!C$4:D$700,2,0)</f>
        <v>#N/A</v>
      </c>
      <c r="C19" s="14" t="e">
        <f>VLOOKUP(A19,入库表!C$4:E$800,3,0)</f>
        <v>#N/A</v>
      </c>
      <c r="D19" s="15"/>
      <c r="E19" s="16"/>
      <c r="F19" s="17">
        <f t="shared" si="8"/>
        <v>0</v>
      </c>
      <c r="G19" s="18">
        <f t="shared" si="9"/>
        <v>0</v>
      </c>
      <c r="H19" s="17">
        <f t="shared" si="7"/>
        <v>0</v>
      </c>
      <c r="I19" s="18">
        <f t="shared" si="3"/>
        <v>0</v>
      </c>
      <c r="J19" s="21">
        <f t="shared" si="10"/>
        <v>0</v>
      </c>
      <c r="K19" s="18">
        <f t="shared" si="4"/>
        <v>0</v>
      </c>
      <c r="L19" s="22">
        <f t="shared" si="11"/>
        <v>0</v>
      </c>
      <c r="M19" s="23"/>
      <c r="N19" s="24">
        <f t="shared" si="12"/>
        <v>0</v>
      </c>
    </row>
    <row r="20" spans="1:14" ht="20.100000000000001" customHeight="1">
      <c r="A20" s="12"/>
      <c r="B20" s="13" t="e">
        <f>VLOOKUP(A20,入库表!C$4:D$700,2,0)</f>
        <v>#N/A</v>
      </c>
      <c r="C20" s="14" t="e">
        <f>VLOOKUP(A20,入库表!C$4:E$800,3,0)</f>
        <v>#N/A</v>
      </c>
      <c r="D20" s="15"/>
      <c r="E20" s="16"/>
      <c r="F20" s="17">
        <f t="shared" si="8"/>
        <v>0</v>
      </c>
      <c r="G20" s="18">
        <f t="shared" si="9"/>
        <v>0</v>
      </c>
      <c r="H20" s="17">
        <f t="shared" si="7"/>
        <v>0</v>
      </c>
      <c r="I20" s="18">
        <f t="shared" si="3"/>
        <v>0</v>
      </c>
      <c r="J20" s="21">
        <f t="shared" si="10"/>
        <v>0</v>
      </c>
      <c r="K20" s="18">
        <f t="shared" si="10"/>
        <v>0</v>
      </c>
      <c r="L20" s="22">
        <f t="shared" si="11"/>
        <v>0</v>
      </c>
      <c r="M20" s="23"/>
      <c r="N20" s="24">
        <f t="shared" si="12"/>
        <v>0</v>
      </c>
    </row>
    <row r="21" spans="1:14" ht="20.100000000000001" customHeight="1">
      <c r="A21" s="12"/>
      <c r="B21" s="13" t="e">
        <f>VLOOKUP(A21,入库表!C$4:D$700,2,0)</f>
        <v>#N/A</v>
      </c>
      <c r="C21" s="14" t="e">
        <f>VLOOKUP(A21,入库表!C$4:E$800,3,0)</f>
        <v>#N/A</v>
      </c>
      <c r="D21" s="15"/>
      <c r="E21" s="16"/>
      <c r="F21" s="17">
        <f t="shared" si="8"/>
        <v>0</v>
      </c>
      <c r="G21" s="18">
        <f t="shared" si="9"/>
        <v>0</v>
      </c>
      <c r="H21" s="17">
        <f t="shared" si="7"/>
        <v>0</v>
      </c>
      <c r="I21" s="18">
        <f t="shared" si="3"/>
        <v>0</v>
      </c>
      <c r="J21" s="21">
        <f t="shared" si="10"/>
        <v>0</v>
      </c>
      <c r="K21" s="18">
        <f t="shared" si="10"/>
        <v>0</v>
      </c>
      <c r="L21" s="22">
        <f t="shared" si="11"/>
        <v>0</v>
      </c>
      <c r="M21" s="23"/>
      <c r="N21" s="24">
        <f t="shared" si="12"/>
        <v>0</v>
      </c>
    </row>
    <row r="22" spans="1:14" ht="20.100000000000001" customHeight="1">
      <c r="A22" s="12"/>
      <c r="B22" s="13" t="e">
        <f>VLOOKUP(A22,入库表!C$4:D$700,2,0)</f>
        <v>#N/A</v>
      </c>
      <c r="C22" s="14" t="e">
        <f>VLOOKUP(A22,入库表!C$4:E$800,3,0)</f>
        <v>#N/A</v>
      </c>
      <c r="D22" s="15"/>
      <c r="E22" s="16"/>
      <c r="F22" s="17">
        <f t="shared" si="8"/>
        <v>0</v>
      </c>
      <c r="G22" s="18">
        <f t="shared" si="9"/>
        <v>0</v>
      </c>
      <c r="H22" s="17">
        <f t="shared" si="7"/>
        <v>0</v>
      </c>
      <c r="I22" s="18">
        <f t="shared" si="3"/>
        <v>0</v>
      </c>
      <c r="J22" s="21">
        <f t="shared" si="10"/>
        <v>0</v>
      </c>
      <c r="K22" s="18">
        <f t="shared" si="10"/>
        <v>0</v>
      </c>
      <c r="L22" s="22">
        <f t="shared" si="11"/>
        <v>0</v>
      </c>
      <c r="M22" s="23"/>
      <c r="N22" s="24">
        <f t="shared" si="12"/>
        <v>0</v>
      </c>
    </row>
    <row r="23" spans="1:14" ht="20.100000000000001" customHeight="1">
      <c r="A23" s="12"/>
      <c r="B23" s="13" t="e">
        <f>VLOOKUP(A23,入库表!C$4:D$700,2,0)</f>
        <v>#N/A</v>
      </c>
      <c r="C23" s="14" t="e">
        <f>VLOOKUP(A23,入库表!C$4:E$800,3,0)</f>
        <v>#N/A</v>
      </c>
      <c r="D23" s="15"/>
      <c r="E23" s="16"/>
      <c r="F23" s="17">
        <f t="shared" si="8"/>
        <v>0</v>
      </c>
      <c r="G23" s="18">
        <f t="shared" si="9"/>
        <v>0</v>
      </c>
      <c r="H23" s="17">
        <f t="shared" si="7"/>
        <v>0</v>
      </c>
      <c r="I23" s="18">
        <f t="shared" si="3"/>
        <v>0</v>
      </c>
      <c r="J23" s="21">
        <f t="shared" si="10"/>
        <v>0</v>
      </c>
      <c r="K23" s="18">
        <f t="shared" si="10"/>
        <v>0</v>
      </c>
      <c r="L23" s="22">
        <f t="shared" si="11"/>
        <v>0</v>
      </c>
      <c r="M23" s="23"/>
      <c r="N23" s="24">
        <f t="shared" si="12"/>
        <v>0</v>
      </c>
    </row>
    <row r="24" spans="1:14" ht="20.100000000000001" customHeight="1">
      <c r="A24" s="12"/>
      <c r="B24" s="13" t="e">
        <f>VLOOKUP(A24,入库表!C$4:D$700,2,0)</f>
        <v>#N/A</v>
      </c>
      <c r="C24" s="14" t="e">
        <f>VLOOKUP(A24,入库表!C$4:E$800,3,0)</f>
        <v>#N/A</v>
      </c>
      <c r="D24" s="15"/>
      <c r="E24" s="16"/>
      <c r="F24" s="17">
        <f t="shared" si="8"/>
        <v>0</v>
      </c>
      <c r="G24" s="18">
        <f t="shared" si="9"/>
        <v>0</v>
      </c>
      <c r="H24" s="17">
        <f t="shared" si="7"/>
        <v>0</v>
      </c>
      <c r="I24" s="18">
        <f t="shared" si="3"/>
        <v>0</v>
      </c>
      <c r="J24" s="21">
        <f t="shared" si="10"/>
        <v>0</v>
      </c>
      <c r="K24" s="18">
        <f t="shared" si="10"/>
        <v>0</v>
      </c>
      <c r="L24" s="22">
        <f t="shared" si="11"/>
        <v>0</v>
      </c>
      <c r="M24" s="23"/>
      <c r="N24" s="24">
        <f t="shared" si="12"/>
        <v>0</v>
      </c>
    </row>
    <row r="25" spans="1:14" ht="20.100000000000001" customHeight="1">
      <c r="A25" s="12"/>
      <c r="B25" s="13" t="e">
        <f>VLOOKUP(A25,入库表!C$4:D$700,2,0)</f>
        <v>#N/A</v>
      </c>
      <c r="C25" s="14" t="e">
        <f>VLOOKUP(A25,入库表!C$4:E$800,3,0)</f>
        <v>#N/A</v>
      </c>
      <c r="D25" s="15"/>
      <c r="E25" s="16"/>
      <c r="F25" s="17">
        <f t="shared" si="8"/>
        <v>0</v>
      </c>
      <c r="G25" s="18">
        <f t="shared" si="9"/>
        <v>0</v>
      </c>
      <c r="H25" s="17">
        <f t="shared" si="7"/>
        <v>0</v>
      </c>
      <c r="I25" s="18">
        <f t="shared" si="3"/>
        <v>0</v>
      </c>
      <c r="J25" s="21">
        <f t="shared" si="10"/>
        <v>0</v>
      </c>
      <c r="K25" s="18">
        <f t="shared" si="10"/>
        <v>0</v>
      </c>
      <c r="L25" s="22">
        <f t="shared" si="11"/>
        <v>0</v>
      </c>
      <c r="M25" s="23"/>
      <c r="N25" s="24">
        <f t="shared" si="12"/>
        <v>0</v>
      </c>
    </row>
    <row r="26" spans="1:14" ht="20.100000000000001" customHeight="1">
      <c r="A26" s="12"/>
      <c r="B26" s="13" t="e">
        <f>VLOOKUP(A26,入库表!C$4:D$700,2,0)</f>
        <v>#N/A</v>
      </c>
      <c r="C26" s="14" t="e">
        <f>VLOOKUP(A26,入库表!C$4:E$800,3,0)</f>
        <v>#N/A</v>
      </c>
      <c r="D26" s="15"/>
      <c r="E26" s="16"/>
      <c r="F26" s="17">
        <f t="shared" si="8"/>
        <v>0</v>
      </c>
      <c r="G26" s="18">
        <f t="shared" si="9"/>
        <v>0</v>
      </c>
      <c r="H26" s="17">
        <f t="shared" si="7"/>
        <v>0</v>
      </c>
      <c r="I26" s="18">
        <f t="shared" ref="I26:I79" si="13">ROUND(H26*L26,2)</f>
        <v>0</v>
      </c>
      <c r="J26" s="21">
        <f t="shared" si="10"/>
        <v>0</v>
      </c>
      <c r="K26" s="18">
        <f t="shared" si="10"/>
        <v>0</v>
      </c>
      <c r="L26" s="22">
        <f t="shared" si="11"/>
        <v>0</v>
      </c>
      <c r="M26" s="23"/>
      <c r="N26" s="24">
        <f t="shared" si="12"/>
        <v>0</v>
      </c>
    </row>
    <row r="27" spans="1:14" ht="20.100000000000001" customHeight="1">
      <c r="A27" s="12"/>
      <c r="B27" s="13" t="e">
        <f>VLOOKUP(A27,入库表!C$4:D$700,2,0)</f>
        <v>#N/A</v>
      </c>
      <c r="C27" s="14" t="e">
        <f>VLOOKUP(A27,入库表!C$4:E$800,3,0)</f>
        <v>#N/A</v>
      </c>
      <c r="D27" s="15"/>
      <c r="E27" s="16"/>
      <c r="F27" s="17">
        <f t="shared" si="8"/>
        <v>0</v>
      </c>
      <c r="G27" s="18">
        <f t="shared" si="9"/>
        <v>0</v>
      </c>
      <c r="H27" s="17">
        <f t="shared" si="7"/>
        <v>0</v>
      </c>
      <c r="I27" s="18">
        <f t="shared" si="13"/>
        <v>0</v>
      </c>
      <c r="J27" s="21">
        <f t="shared" si="10"/>
        <v>0</v>
      </c>
      <c r="K27" s="18">
        <f t="shared" si="10"/>
        <v>0</v>
      </c>
      <c r="L27" s="22">
        <f t="shared" si="11"/>
        <v>0</v>
      </c>
      <c r="M27" s="23"/>
      <c r="N27" s="24">
        <f t="shared" si="12"/>
        <v>0</v>
      </c>
    </row>
    <row r="28" spans="1:14" ht="20.100000000000001" customHeight="1">
      <c r="A28" s="12"/>
      <c r="B28" s="13" t="e">
        <f>VLOOKUP(A28,入库表!C$4:D$700,2,0)</f>
        <v>#N/A</v>
      </c>
      <c r="C28" s="14" t="e">
        <f>VLOOKUP(A28,入库表!C$4:E$800,3,0)</f>
        <v>#N/A</v>
      </c>
      <c r="D28" s="15"/>
      <c r="E28" s="16"/>
      <c r="F28" s="17">
        <f t="shared" si="8"/>
        <v>0</v>
      </c>
      <c r="G28" s="18">
        <f t="shared" si="9"/>
        <v>0</v>
      </c>
      <c r="H28" s="17">
        <f t="shared" si="7"/>
        <v>0</v>
      </c>
      <c r="I28" s="18">
        <f t="shared" si="13"/>
        <v>0</v>
      </c>
      <c r="J28" s="21">
        <f t="shared" si="10"/>
        <v>0</v>
      </c>
      <c r="K28" s="18">
        <f t="shared" ref="K28:K79" si="14">E28+G28-I28</f>
        <v>0</v>
      </c>
      <c r="L28" s="22">
        <f t="shared" si="11"/>
        <v>0</v>
      </c>
      <c r="M28" s="23"/>
      <c r="N28" s="24">
        <f t="shared" si="12"/>
        <v>0</v>
      </c>
    </row>
    <row r="29" spans="1:14" ht="20.100000000000001" customHeight="1">
      <c r="A29" s="12"/>
      <c r="B29" s="13" t="e">
        <f>VLOOKUP(A29,入库表!C$4:D$700,2,0)</f>
        <v>#N/A</v>
      </c>
      <c r="C29" s="14" t="e">
        <f>VLOOKUP(A29,入库表!C$4:E$800,3,0)</f>
        <v>#N/A</v>
      </c>
      <c r="D29" s="15"/>
      <c r="E29" s="16"/>
      <c r="F29" s="17">
        <f t="shared" si="8"/>
        <v>0</v>
      </c>
      <c r="G29" s="18">
        <f t="shared" si="9"/>
        <v>0</v>
      </c>
      <c r="H29" s="17">
        <f t="shared" si="7"/>
        <v>0</v>
      </c>
      <c r="I29" s="18">
        <f t="shared" si="13"/>
        <v>0</v>
      </c>
      <c r="J29" s="21">
        <f t="shared" si="10"/>
        <v>0</v>
      </c>
      <c r="K29" s="18">
        <f t="shared" si="14"/>
        <v>0</v>
      </c>
      <c r="L29" s="22">
        <f t="shared" si="11"/>
        <v>0</v>
      </c>
      <c r="M29" s="23"/>
      <c r="N29" s="24">
        <f t="shared" si="12"/>
        <v>0</v>
      </c>
    </row>
    <row r="30" spans="1:14" ht="20.100000000000001" customHeight="1">
      <c r="A30" s="12"/>
      <c r="B30" s="13" t="e">
        <f>VLOOKUP(A30,入库表!C$4:D$700,2,0)</f>
        <v>#N/A</v>
      </c>
      <c r="C30" s="14" t="e">
        <f>VLOOKUP(A30,入库表!C$4:E$800,3,0)</f>
        <v>#N/A</v>
      </c>
      <c r="D30" s="15"/>
      <c r="E30" s="16"/>
      <c r="F30" s="17">
        <f t="shared" si="8"/>
        <v>0</v>
      </c>
      <c r="G30" s="18">
        <f t="shared" si="9"/>
        <v>0</v>
      </c>
      <c r="H30" s="17">
        <f t="shared" si="7"/>
        <v>0</v>
      </c>
      <c r="I30" s="18">
        <f t="shared" si="13"/>
        <v>0</v>
      </c>
      <c r="J30" s="21">
        <f t="shared" si="10"/>
        <v>0</v>
      </c>
      <c r="K30" s="18">
        <f t="shared" si="14"/>
        <v>0</v>
      </c>
      <c r="L30" s="22">
        <f t="shared" si="11"/>
        <v>0</v>
      </c>
      <c r="M30" s="23"/>
      <c r="N30" s="24">
        <f t="shared" si="12"/>
        <v>0</v>
      </c>
    </row>
    <row r="31" spans="1:14" ht="20.100000000000001" customHeight="1">
      <c r="A31" s="12"/>
      <c r="B31" s="13" t="e">
        <f>VLOOKUP(A31,入库表!C$4:D$700,2,0)</f>
        <v>#N/A</v>
      </c>
      <c r="C31" s="14" t="e">
        <f>VLOOKUP(A31,入库表!C$4:E$800,3,0)</f>
        <v>#N/A</v>
      </c>
      <c r="D31" s="15"/>
      <c r="E31" s="16"/>
      <c r="F31" s="17">
        <f t="shared" si="8"/>
        <v>0</v>
      </c>
      <c r="G31" s="18">
        <f t="shared" si="9"/>
        <v>0</v>
      </c>
      <c r="H31" s="17">
        <f t="shared" si="7"/>
        <v>0</v>
      </c>
      <c r="I31" s="18">
        <f t="shared" si="13"/>
        <v>0</v>
      </c>
      <c r="J31" s="21">
        <f t="shared" si="10"/>
        <v>0</v>
      </c>
      <c r="K31" s="18">
        <f t="shared" si="14"/>
        <v>0</v>
      </c>
      <c r="L31" s="22">
        <f t="shared" si="11"/>
        <v>0</v>
      </c>
      <c r="M31" s="23"/>
      <c r="N31" s="24">
        <f t="shared" si="12"/>
        <v>0</v>
      </c>
    </row>
    <row r="32" spans="1:14" ht="20.100000000000001" customHeight="1">
      <c r="A32" s="12"/>
      <c r="B32" s="13" t="e">
        <f>VLOOKUP(A32,入库表!C$4:D$700,2,0)</f>
        <v>#N/A</v>
      </c>
      <c r="C32" s="14" t="e">
        <f>VLOOKUP(A32,入库表!C$4:E$800,3,0)</f>
        <v>#N/A</v>
      </c>
      <c r="D32" s="15"/>
      <c r="E32" s="16"/>
      <c r="F32" s="17">
        <f t="shared" si="8"/>
        <v>0</v>
      </c>
      <c r="G32" s="18">
        <f t="shared" si="9"/>
        <v>0</v>
      </c>
      <c r="H32" s="17">
        <f t="shared" si="7"/>
        <v>0</v>
      </c>
      <c r="I32" s="18">
        <f t="shared" si="13"/>
        <v>0</v>
      </c>
      <c r="J32" s="21">
        <f t="shared" si="10"/>
        <v>0</v>
      </c>
      <c r="K32" s="18">
        <f t="shared" si="14"/>
        <v>0</v>
      </c>
      <c r="L32" s="22">
        <f t="shared" si="11"/>
        <v>0</v>
      </c>
      <c r="M32" s="23"/>
      <c r="N32" s="24">
        <f t="shared" si="12"/>
        <v>0</v>
      </c>
    </row>
    <row r="33" spans="1:14" ht="20.100000000000001" customHeight="1">
      <c r="A33" s="12"/>
      <c r="B33" s="13" t="e">
        <f>VLOOKUP(A33,入库表!C$4:D$700,2,0)</f>
        <v>#N/A</v>
      </c>
      <c r="C33" s="14" t="e">
        <f>VLOOKUP(A33,入库表!C$4:E$800,3,0)</f>
        <v>#N/A</v>
      </c>
      <c r="D33" s="15"/>
      <c r="E33" s="16"/>
      <c r="F33" s="17">
        <f t="shared" si="8"/>
        <v>0</v>
      </c>
      <c r="G33" s="18">
        <f t="shared" si="9"/>
        <v>0</v>
      </c>
      <c r="H33" s="17">
        <f t="shared" si="7"/>
        <v>0</v>
      </c>
      <c r="I33" s="18">
        <f t="shared" si="13"/>
        <v>0</v>
      </c>
      <c r="J33" s="21">
        <f t="shared" si="10"/>
        <v>0</v>
      </c>
      <c r="K33" s="18">
        <f t="shared" si="14"/>
        <v>0</v>
      </c>
      <c r="L33" s="22">
        <f t="shared" si="11"/>
        <v>0</v>
      </c>
      <c r="M33" s="23"/>
      <c r="N33" s="24">
        <f t="shared" si="12"/>
        <v>0</v>
      </c>
    </row>
    <row r="34" spans="1:14" ht="20.100000000000001" customHeight="1">
      <c r="A34" s="12"/>
      <c r="B34" s="13" t="e">
        <f>VLOOKUP(A34,入库表!C$4:D$700,2,0)</f>
        <v>#N/A</v>
      </c>
      <c r="C34" s="14" t="e">
        <f>VLOOKUP(A34,入库表!C$4:E$800,3,0)</f>
        <v>#N/A</v>
      </c>
      <c r="D34" s="15"/>
      <c r="E34" s="16"/>
      <c r="F34" s="17">
        <f t="shared" si="8"/>
        <v>0</v>
      </c>
      <c r="G34" s="18">
        <f t="shared" si="9"/>
        <v>0</v>
      </c>
      <c r="H34" s="17">
        <f t="shared" si="7"/>
        <v>0</v>
      </c>
      <c r="I34" s="18">
        <f t="shared" si="13"/>
        <v>0</v>
      </c>
      <c r="J34" s="21">
        <f t="shared" si="10"/>
        <v>0</v>
      </c>
      <c r="K34" s="18">
        <f t="shared" si="14"/>
        <v>0</v>
      </c>
      <c r="L34" s="22">
        <f t="shared" si="11"/>
        <v>0</v>
      </c>
      <c r="M34" s="23"/>
      <c r="N34" s="24">
        <f t="shared" si="12"/>
        <v>0</v>
      </c>
    </row>
    <row r="35" spans="1:14" ht="20.100000000000001" customHeight="1">
      <c r="A35" s="12"/>
      <c r="B35" s="13" t="e">
        <f>VLOOKUP(A35,入库表!C$4:D$700,2,0)</f>
        <v>#N/A</v>
      </c>
      <c r="C35" s="14" t="e">
        <f>VLOOKUP(A35,入库表!C$4:E$800,3,0)</f>
        <v>#N/A</v>
      </c>
      <c r="D35" s="15"/>
      <c r="E35" s="16"/>
      <c r="F35" s="17">
        <f t="shared" si="8"/>
        <v>0</v>
      </c>
      <c r="G35" s="18">
        <f t="shared" si="9"/>
        <v>0</v>
      </c>
      <c r="H35" s="17">
        <f t="shared" si="7"/>
        <v>0</v>
      </c>
      <c r="I35" s="18">
        <f t="shared" si="13"/>
        <v>0</v>
      </c>
      <c r="J35" s="21">
        <f t="shared" si="10"/>
        <v>0</v>
      </c>
      <c r="K35" s="18">
        <f t="shared" si="14"/>
        <v>0</v>
      </c>
      <c r="L35" s="22">
        <f t="shared" si="11"/>
        <v>0</v>
      </c>
      <c r="M35" s="23"/>
      <c r="N35" s="24">
        <f t="shared" si="12"/>
        <v>0</v>
      </c>
    </row>
    <row r="36" spans="1:14" ht="20.100000000000001" customHeight="1">
      <c r="A36" s="12"/>
      <c r="B36" s="13" t="e">
        <f>VLOOKUP(A36,入库表!C$4:D$700,2,0)</f>
        <v>#N/A</v>
      </c>
      <c r="C36" s="14" t="e">
        <f>VLOOKUP(A36,入库表!C$4:E$800,3,0)</f>
        <v>#N/A</v>
      </c>
      <c r="D36" s="15"/>
      <c r="E36" s="16"/>
      <c r="F36" s="17">
        <f t="shared" si="8"/>
        <v>0</v>
      </c>
      <c r="G36" s="18">
        <f t="shared" si="9"/>
        <v>0</v>
      </c>
      <c r="H36" s="17">
        <f t="shared" si="7"/>
        <v>0</v>
      </c>
      <c r="I36" s="18">
        <f t="shared" si="13"/>
        <v>0</v>
      </c>
      <c r="J36" s="21">
        <f t="shared" si="10"/>
        <v>0</v>
      </c>
      <c r="K36" s="18">
        <f t="shared" si="14"/>
        <v>0</v>
      </c>
      <c r="L36" s="22">
        <f t="shared" si="11"/>
        <v>0</v>
      </c>
      <c r="M36" s="23"/>
      <c r="N36" s="24">
        <f t="shared" si="12"/>
        <v>0</v>
      </c>
    </row>
    <row r="37" spans="1:14" ht="20.100000000000001" customHeight="1">
      <c r="A37" s="12"/>
      <c r="B37" s="13" t="e">
        <f>VLOOKUP(A37,入库表!C$4:D$700,2,0)</f>
        <v>#N/A</v>
      </c>
      <c r="C37" s="14" t="e">
        <f>VLOOKUP(A37,入库表!C$4:E$800,3,0)</f>
        <v>#N/A</v>
      </c>
      <c r="D37" s="15"/>
      <c r="E37" s="16"/>
      <c r="F37" s="17">
        <f t="shared" si="8"/>
        <v>0</v>
      </c>
      <c r="G37" s="18">
        <f t="shared" si="9"/>
        <v>0</v>
      </c>
      <c r="H37" s="17">
        <f t="shared" si="7"/>
        <v>0</v>
      </c>
      <c r="I37" s="18">
        <f t="shared" si="13"/>
        <v>0</v>
      </c>
      <c r="J37" s="21">
        <f t="shared" si="10"/>
        <v>0</v>
      </c>
      <c r="K37" s="18">
        <f t="shared" si="14"/>
        <v>0</v>
      </c>
      <c r="L37" s="22">
        <f t="shared" si="11"/>
        <v>0</v>
      </c>
      <c r="M37" s="23"/>
      <c r="N37" s="24">
        <f t="shared" si="12"/>
        <v>0</v>
      </c>
    </row>
    <row r="38" spans="1:14" ht="20.100000000000001" customHeight="1">
      <c r="A38" s="12"/>
      <c r="B38" s="13" t="e">
        <f>VLOOKUP(A38,入库表!C$4:D$700,2,0)</f>
        <v>#N/A</v>
      </c>
      <c r="C38" s="14" t="e">
        <f>VLOOKUP(A38,入库表!C$4:E$800,3,0)</f>
        <v>#N/A</v>
      </c>
      <c r="D38" s="15"/>
      <c r="E38" s="16"/>
      <c r="F38" s="17">
        <f t="shared" si="8"/>
        <v>0</v>
      </c>
      <c r="G38" s="18">
        <f t="shared" si="9"/>
        <v>0</v>
      </c>
      <c r="H38" s="17">
        <f t="shared" si="7"/>
        <v>0</v>
      </c>
      <c r="I38" s="18">
        <f t="shared" si="13"/>
        <v>0</v>
      </c>
      <c r="J38" s="21">
        <f t="shared" si="10"/>
        <v>0</v>
      </c>
      <c r="K38" s="18">
        <f t="shared" si="14"/>
        <v>0</v>
      </c>
      <c r="L38" s="22">
        <f t="shared" si="11"/>
        <v>0</v>
      </c>
      <c r="M38" s="23"/>
      <c r="N38" s="24">
        <f t="shared" si="12"/>
        <v>0</v>
      </c>
    </row>
    <row r="39" spans="1:14" ht="20.100000000000001" customHeight="1">
      <c r="A39" s="12"/>
      <c r="B39" s="13" t="e">
        <f>VLOOKUP(A39,入库表!C$4:D$700,2,0)</f>
        <v>#N/A</v>
      </c>
      <c r="C39" s="14" t="e">
        <f>VLOOKUP(A39,入库表!C$4:E$800,3,0)</f>
        <v>#N/A</v>
      </c>
      <c r="D39" s="15"/>
      <c r="E39" s="16"/>
      <c r="F39" s="17">
        <f t="shared" si="8"/>
        <v>0</v>
      </c>
      <c r="G39" s="18">
        <f t="shared" si="9"/>
        <v>0</v>
      </c>
      <c r="H39" s="17">
        <f t="shared" si="7"/>
        <v>0</v>
      </c>
      <c r="I39" s="18">
        <f t="shared" si="13"/>
        <v>0</v>
      </c>
      <c r="J39" s="21">
        <f t="shared" si="10"/>
        <v>0</v>
      </c>
      <c r="K39" s="18">
        <f t="shared" si="14"/>
        <v>0</v>
      </c>
      <c r="L39" s="22">
        <f t="shared" si="11"/>
        <v>0</v>
      </c>
      <c r="M39" s="23"/>
      <c r="N39" s="24">
        <f t="shared" si="12"/>
        <v>0</v>
      </c>
    </row>
    <row r="40" spans="1:14" ht="20.100000000000001" customHeight="1">
      <c r="A40" s="12"/>
      <c r="B40" s="13" t="e">
        <f>VLOOKUP(A40,入库表!C$4:D$700,2,0)</f>
        <v>#N/A</v>
      </c>
      <c r="C40" s="14" t="e">
        <f>VLOOKUP(A40,入库表!C$4:E$800,3,0)</f>
        <v>#N/A</v>
      </c>
      <c r="D40" s="15"/>
      <c r="E40" s="16"/>
      <c r="F40" s="17">
        <f t="shared" si="8"/>
        <v>0</v>
      </c>
      <c r="G40" s="18">
        <f t="shared" si="9"/>
        <v>0</v>
      </c>
      <c r="H40" s="17">
        <f t="shared" si="7"/>
        <v>0</v>
      </c>
      <c r="I40" s="18">
        <f t="shared" si="13"/>
        <v>0</v>
      </c>
      <c r="J40" s="21">
        <f t="shared" si="10"/>
        <v>0</v>
      </c>
      <c r="K40" s="18">
        <f t="shared" si="14"/>
        <v>0</v>
      </c>
      <c r="L40" s="22">
        <f t="shared" si="11"/>
        <v>0</v>
      </c>
      <c r="M40" s="23"/>
      <c r="N40" s="24">
        <f t="shared" si="12"/>
        <v>0</v>
      </c>
    </row>
    <row r="41" spans="1:14" ht="20.100000000000001" customHeight="1">
      <c r="A41" s="12"/>
      <c r="B41" s="13" t="e">
        <f>VLOOKUP(A41,入库表!C$4:D$700,2,0)</f>
        <v>#N/A</v>
      </c>
      <c r="C41" s="14" t="e">
        <f>VLOOKUP(A41,入库表!C$4:E$800,3,0)</f>
        <v>#N/A</v>
      </c>
      <c r="D41" s="15"/>
      <c r="E41" s="16"/>
      <c r="F41" s="17">
        <f t="shared" si="8"/>
        <v>0</v>
      </c>
      <c r="G41" s="18">
        <f t="shared" si="9"/>
        <v>0</v>
      </c>
      <c r="H41" s="17">
        <f t="shared" si="7"/>
        <v>0</v>
      </c>
      <c r="I41" s="18">
        <f t="shared" si="13"/>
        <v>0</v>
      </c>
      <c r="J41" s="21">
        <f t="shared" si="10"/>
        <v>0</v>
      </c>
      <c r="K41" s="18">
        <f t="shared" si="14"/>
        <v>0</v>
      </c>
      <c r="L41" s="22">
        <f t="shared" si="11"/>
        <v>0</v>
      </c>
      <c r="M41" s="23"/>
      <c r="N41" s="24">
        <f t="shared" si="12"/>
        <v>0</v>
      </c>
    </row>
    <row r="42" spans="1:14" ht="20.100000000000001" customHeight="1">
      <c r="A42" s="12"/>
      <c r="B42" s="13" t="e">
        <f>VLOOKUP(A42,入库表!C$4:D$700,2,0)</f>
        <v>#N/A</v>
      </c>
      <c r="C42" s="14" t="e">
        <f>VLOOKUP(A42,入库表!C$4:E$800,3,0)</f>
        <v>#N/A</v>
      </c>
      <c r="D42" s="15"/>
      <c r="E42" s="16"/>
      <c r="F42" s="17">
        <f t="shared" si="8"/>
        <v>0</v>
      </c>
      <c r="G42" s="18">
        <f t="shared" si="9"/>
        <v>0</v>
      </c>
      <c r="H42" s="17">
        <f t="shared" si="7"/>
        <v>0</v>
      </c>
      <c r="I42" s="18">
        <f t="shared" si="13"/>
        <v>0</v>
      </c>
      <c r="J42" s="21">
        <f t="shared" si="10"/>
        <v>0</v>
      </c>
      <c r="K42" s="18">
        <f t="shared" si="14"/>
        <v>0</v>
      </c>
      <c r="L42" s="22">
        <f t="shared" si="11"/>
        <v>0</v>
      </c>
      <c r="M42" s="23"/>
      <c r="N42" s="24">
        <f t="shared" si="12"/>
        <v>0</v>
      </c>
    </row>
    <row r="43" spans="1:14" ht="20.100000000000001" customHeight="1">
      <c r="A43" s="12"/>
      <c r="B43" s="13" t="e">
        <f>VLOOKUP(A43,入库表!C$4:D$700,2,0)</f>
        <v>#N/A</v>
      </c>
      <c r="C43" s="14" t="e">
        <f>VLOOKUP(A43,入库表!C$4:E$800,3,0)</f>
        <v>#N/A</v>
      </c>
      <c r="D43" s="15"/>
      <c r="E43" s="16"/>
      <c r="F43" s="17">
        <f t="shared" si="8"/>
        <v>0</v>
      </c>
      <c r="G43" s="18">
        <f t="shared" si="9"/>
        <v>0</v>
      </c>
      <c r="H43" s="17">
        <f t="shared" si="7"/>
        <v>0</v>
      </c>
      <c r="I43" s="18">
        <f t="shared" si="13"/>
        <v>0</v>
      </c>
      <c r="J43" s="21">
        <f t="shared" si="10"/>
        <v>0</v>
      </c>
      <c r="K43" s="18">
        <f t="shared" si="14"/>
        <v>0</v>
      </c>
      <c r="L43" s="22">
        <f t="shared" si="11"/>
        <v>0</v>
      </c>
      <c r="M43" s="23"/>
      <c r="N43" s="24">
        <f t="shared" si="12"/>
        <v>0</v>
      </c>
    </row>
    <row r="44" spans="1:14" ht="20.100000000000001" customHeight="1">
      <c r="A44" s="12"/>
      <c r="B44" s="13" t="e">
        <f>VLOOKUP(A44,入库表!C$4:D$700,2,0)</f>
        <v>#N/A</v>
      </c>
      <c r="C44" s="14" t="e">
        <f>VLOOKUP(A44,入库表!C$4:E$800,3,0)</f>
        <v>#N/A</v>
      </c>
      <c r="D44" s="15"/>
      <c r="E44" s="16"/>
      <c r="F44" s="17">
        <f t="shared" si="8"/>
        <v>0</v>
      </c>
      <c r="G44" s="18">
        <f t="shared" si="9"/>
        <v>0</v>
      </c>
      <c r="H44" s="17">
        <f t="shared" si="7"/>
        <v>0</v>
      </c>
      <c r="I44" s="18">
        <f t="shared" si="13"/>
        <v>0</v>
      </c>
      <c r="J44" s="21">
        <f t="shared" si="10"/>
        <v>0</v>
      </c>
      <c r="K44" s="18">
        <f t="shared" si="14"/>
        <v>0</v>
      </c>
      <c r="L44" s="22">
        <f t="shared" si="11"/>
        <v>0</v>
      </c>
      <c r="M44" s="23"/>
      <c r="N44" s="24">
        <f t="shared" si="12"/>
        <v>0</v>
      </c>
    </row>
    <row r="45" spans="1:14" ht="20.100000000000001" customHeight="1">
      <c r="A45" s="12"/>
      <c r="B45" s="13" t="e">
        <f>VLOOKUP(A45,入库表!C$4:D$700,2,0)</f>
        <v>#N/A</v>
      </c>
      <c r="C45" s="14" t="e">
        <f>VLOOKUP(A45,入库表!C$4:E$800,3,0)</f>
        <v>#N/A</v>
      </c>
      <c r="D45" s="15"/>
      <c r="E45" s="16"/>
      <c r="F45" s="17">
        <f t="shared" si="8"/>
        <v>0</v>
      </c>
      <c r="G45" s="18">
        <f t="shared" si="9"/>
        <v>0</v>
      </c>
      <c r="H45" s="17">
        <f t="shared" si="7"/>
        <v>0</v>
      </c>
      <c r="I45" s="18">
        <f t="shared" si="13"/>
        <v>0</v>
      </c>
      <c r="J45" s="21">
        <f t="shared" si="10"/>
        <v>0</v>
      </c>
      <c r="K45" s="18">
        <f t="shared" si="14"/>
        <v>0</v>
      </c>
      <c r="L45" s="22">
        <f t="shared" si="11"/>
        <v>0</v>
      </c>
      <c r="M45" s="23"/>
      <c r="N45" s="24">
        <f t="shared" si="12"/>
        <v>0</v>
      </c>
    </row>
    <row r="46" spans="1:14" ht="20.100000000000001" customHeight="1">
      <c r="A46" s="12"/>
      <c r="B46" s="13" t="e">
        <f>VLOOKUP(A46,入库表!C$4:D$700,2,0)</f>
        <v>#N/A</v>
      </c>
      <c r="C46" s="14" t="e">
        <f>VLOOKUP(A46,入库表!C$4:E$800,3,0)</f>
        <v>#N/A</v>
      </c>
      <c r="D46" s="15"/>
      <c r="E46" s="16"/>
      <c r="F46" s="17">
        <f t="shared" si="8"/>
        <v>0</v>
      </c>
      <c r="G46" s="18">
        <f t="shared" si="9"/>
        <v>0</v>
      </c>
      <c r="H46" s="17">
        <f t="shared" si="7"/>
        <v>0</v>
      </c>
      <c r="I46" s="18">
        <f t="shared" si="13"/>
        <v>0</v>
      </c>
      <c r="J46" s="21">
        <f t="shared" si="10"/>
        <v>0</v>
      </c>
      <c r="K46" s="18">
        <f t="shared" si="14"/>
        <v>0</v>
      </c>
      <c r="L46" s="22">
        <f t="shared" si="11"/>
        <v>0</v>
      </c>
      <c r="M46" s="23"/>
      <c r="N46" s="24">
        <f t="shared" si="12"/>
        <v>0</v>
      </c>
    </row>
    <row r="47" spans="1:14" ht="20.100000000000001" customHeight="1">
      <c r="A47" s="12"/>
      <c r="B47" s="13" t="e">
        <f>VLOOKUP(A47,入库表!C$4:D$700,2,0)</f>
        <v>#N/A</v>
      </c>
      <c r="C47" s="14" t="e">
        <f>VLOOKUP(A47,入库表!C$4:E$800,3,0)</f>
        <v>#N/A</v>
      </c>
      <c r="D47" s="15"/>
      <c r="E47" s="16"/>
      <c r="F47" s="17">
        <f t="shared" si="8"/>
        <v>0</v>
      </c>
      <c r="G47" s="18">
        <f t="shared" si="9"/>
        <v>0</v>
      </c>
      <c r="H47" s="17">
        <f t="shared" si="7"/>
        <v>0</v>
      </c>
      <c r="I47" s="18">
        <f t="shared" si="13"/>
        <v>0</v>
      </c>
      <c r="J47" s="21">
        <f t="shared" si="10"/>
        <v>0</v>
      </c>
      <c r="K47" s="18">
        <f t="shared" si="14"/>
        <v>0</v>
      </c>
      <c r="L47" s="22">
        <f t="shared" si="11"/>
        <v>0</v>
      </c>
      <c r="M47" s="23"/>
      <c r="N47" s="24">
        <f t="shared" si="12"/>
        <v>0</v>
      </c>
    </row>
    <row r="48" spans="1:14" ht="20.100000000000001" customHeight="1">
      <c r="A48" s="12"/>
      <c r="B48" s="13" t="e">
        <f>VLOOKUP(A48,入库表!C$4:D$700,2,0)</f>
        <v>#N/A</v>
      </c>
      <c r="C48" s="14" t="e">
        <f>VLOOKUP(A48,入库表!C$4:E$800,3,0)</f>
        <v>#N/A</v>
      </c>
      <c r="D48" s="15"/>
      <c r="E48" s="16"/>
      <c r="F48" s="17">
        <f t="shared" si="8"/>
        <v>0</v>
      </c>
      <c r="G48" s="18">
        <f t="shared" si="9"/>
        <v>0</v>
      </c>
      <c r="H48" s="17">
        <f t="shared" si="7"/>
        <v>0</v>
      </c>
      <c r="I48" s="18">
        <f t="shared" si="13"/>
        <v>0</v>
      </c>
      <c r="J48" s="21">
        <f t="shared" si="10"/>
        <v>0</v>
      </c>
      <c r="K48" s="18">
        <f t="shared" si="14"/>
        <v>0</v>
      </c>
      <c r="L48" s="22">
        <f t="shared" si="11"/>
        <v>0</v>
      </c>
      <c r="M48" s="23"/>
      <c r="N48" s="24">
        <f t="shared" si="12"/>
        <v>0</v>
      </c>
    </row>
    <row r="49" spans="1:14" ht="20.100000000000001" customHeight="1">
      <c r="A49" s="12"/>
      <c r="B49" s="13" t="e">
        <f>VLOOKUP(A49,入库表!C$4:D$700,2,0)</f>
        <v>#N/A</v>
      </c>
      <c r="C49" s="14" t="e">
        <f>VLOOKUP(A49,入库表!C$4:E$800,3,0)</f>
        <v>#N/A</v>
      </c>
      <c r="D49" s="15"/>
      <c r="E49" s="16"/>
      <c r="F49" s="17">
        <f t="shared" si="8"/>
        <v>0</v>
      </c>
      <c r="G49" s="18">
        <f t="shared" si="9"/>
        <v>0</v>
      </c>
      <c r="H49" s="17">
        <f t="shared" si="7"/>
        <v>0</v>
      </c>
      <c r="I49" s="18">
        <f t="shared" si="13"/>
        <v>0</v>
      </c>
      <c r="J49" s="21">
        <f t="shared" si="10"/>
        <v>0</v>
      </c>
      <c r="K49" s="18">
        <f t="shared" si="14"/>
        <v>0</v>
      </c>
      <c r="L49" s="22">
        <f t="shared" si="11"/>
        <v>0</v>
      </c>
      <c r="M49" s="23"/>
      <c r="N49" s="24">
        <f t="shared" si="12"/>
        <v>0</v>
      </c>
    </row>
    <row r="50" spans="1:14" ht="20.100000000000001" customHeight="1">
      <c r="A50" s="12"/>
      <c r="B50" s="13" t="e">
        <f>VLOOKUP(A50,入库表!C$4:D$700,2,0)</f>
        <v>#N/A</v>
      </c>
      <c r="C50" s="14" t="e">
        <f>VLOOKUP(A50,入库表!C$4:E$800,3,0)</f>
        <v>#N/A</v>
      </c>
      <c r="D50" s="15"/>
      <c r="E50" s="16"/>
      <c r="F50" s="17">
        <f t="shared" si="8"/>
        <v>0</v>
      </c>
      <c r="G50" s="18">
        <f t="shared" si="9"/>
        <v>0</v>
      </c>
      <c r="H50" s="17">
        <f t="shared" si="7"/>
        <v>0</v>
      </c>
      <c r="I50" s="18">
        <f t="shared" si="13"/>
        <v>0</v>
      </c>
      <c r="J50" s="21">
        <f t="shared" si="10"/>
        <v>0</v>
      </c>
      <c r="K50" s="18">
        <f t="shared" si="14"/>
        <v>0</v>
      </c>
      <c r="L50" s="22">
        <f t="shared" si="11"/>
        <v>0</v>
      </c>
      <c r="M50" s="23"/>
      <c r="N50" s="24">
        <f t="shared" si="12"/>
        <v>0</v>
      </c>
    </row>
    <row r="51" spans="1:14" ht="20.100000000000001" customHeight="1">
      <c r="A51" s="12"/>
      <c r="B51" s="13" t="e">
        <f>VLOOKUP(A51,入库表!C$4:D$700,2,0)</f>
        <v>#N/A</v>
      </c>
      <c r="C51" s="14" t="e">
        <f>VLOOKUP(A51,入库表!C$4:E$800,3,0)</f>
        <v>#N/A</v>
      </c>
      <c r="D51" s="15"/>
      <c r="E51" s="16"/>
      <c r="F51" s="17">
        <f t="shared" si="8"/>
        <v>0</v>
      </c>
      <c r="G51" s="18">
        <f t="shared" si="9"/>
        <v>0</v>
      </c>
      <c r="H51" s="17">
        <f t="shared" si="7"/>
        <v>0</v>
      </c>
      <c r="I51" s="18">
        <f t="shared" si="13"/>
        <v>0</v>
      </c>
      <c r="J51" s="21">
        <f t="shared" si="10"/>
        <v>0</v>
      </c>
      <c r="K51" s="18">
        <f t="shared" si="14"/>
        <v>0</v>
      </c>
      <c r="L51" s="22">
        <f t="shared" si="11"/>
        <v>0</v>
      </c>
      <c r="M51" s="23"/>
      <c r="N51" s="24">
        <f t="shared" si="12"/>
        <v>0</v>
      </c>
    </row>
    <row r="52" spans="1:14" ht="20.100000000000001" customHeight="1">
      <c r="A52" s="12"/>
      <c r="B52" s="13" t="e">
        <f>VLOOKUP(A52,入库表!C$4:D$700,2,0)</f>
        <v>#N/A</v>
      </c>
      <c r="C52" s="14" t="e">
        <f>VLOOKUP(A52,入库表!C$4:E$800,3,0)</f>
        <v>#N/A</v>
      </c>
      <c r="D52" s="15"/>
      <c r="E52" s="16"/>
      <c r="F52" s="17">
        <f t="shared" si="8"/>
        <v>0</v>
      </c>
      <c r="G52" s="18">
        <f t="shared" si="9"/>
        <v>0</v>
      </c>
      <c r="H52" s="17">
        <f t="shared" si="7"/>
        <v>0</v>
      </c>
      <c r="I52" s="18">
        <f t="shared" si="13"/>
        <v>0</v>
      </c>
      <c r="J52" s="21">
        <f t="shared" si="10"/>
        <v>0</v>
      </c>
      <c r="K52" s="18">
        <f t="shared" si="14"/>
        <v>0</v>
      </c>
      <c r="L52" s="22">
        <f t="shared" si="11"/>
        <v>0</v>
      </c>
      <c r="M52" s="23"/>
      <c r="N52" s="24">
        <f t="shared" si="12"/>
        <v>0</v>
      </c>
    </row>
    <row r="53" spans="1:14" ht="20.100000000000001" customHeight="1">
      <c r="A53" s="12"/>
      <c r="B53" s="13" t="e">
        <f>VLOOKUP(A53,入库表!C$4:D$700,2,0)</f>
        <v>#N/A</v>
      </c>
      <c r="C53" s="14" t="e">
        <f>VLOOKUP(A53,入库表!C$4:E$800,3,0)</f>
        <v>#N/A</v>
      </c>
      <c r="D53" s="15"/>
      <c r="E53" s="16"/>
      <c r="F53" s="17">
        <f t="shared" si="8"/>
        <v>0</v>
      </c>
      <c r="G53" s="18">
        <f t="shared" si="9"/>
        <v>0</v>
      </c>
      <c r="H53" s="17">
        <f t="shared" si="7"/>
        <v>0</v>
      </c>
      <c r="I53" s="18">
        <f t="shared" si="13"/>
        <v>0</v>
      </c>
      <c r="J53" s="21">
        <f t="shared" si="10"/>
        <v>0</v>
      </c>
      <c r="K53" s="18">
        <f t="shared" si="14"/>
        <v>0</v>
      </c>
      <c r="L53" s="22">
        <f t="shared" si="11"/>
        <v>0</v>
      </c>
      <c r="M53" s="23"/>
      <c r="N53" s="24">
        <f t="shared" si="12"/>
        <v>0</v>
      </c>
    </row>
    <row r="54" spans="1:14" ht="20.100000000000001" customHeight="1">
      <c r="A54" s="12"/>
      <c r="B54" s="13" t="e">
        <f>VLOOKUP(A54,入库表!C$4:D$700,2,0)</f>
        <v>#N/A</v>
      </c>
      <c r="C54" s="14" t="e">
        <f>VLOOKUP(A54,入库表!C$4:E$800,3,0)</f>
        <v>#N/A</v>
      </c>
      <c r="D54" s="15"/>
      <c r="E54" s="16"/>
      <c r="F54" s="17">
        <f t="shared" si="8"/>
        <v>0</v>
      </c>
      <c r="G54" s="18">
        <f t="shared" si="9"/>
        <v>0</v>
      </c>
      <c r="H54" s="17">
        <f t="shared" si="7"/>
        <v>0</v>
      </c>
      <c r="I54" s="18">
        <f t="shared" si="13"/>
        <v>0</v>
      </c>
      <c r="J54" s="21">
        <f t="shared" si="10"/>
        <v>0</v>
      </c>
      <c r="K54" s="18">
        <f t="shared" si="14"/>
        <v>0</v>
      </c>
      <c r="L54" s="22">
        <f t="shared" si="11"/>
        <v>0</v>
      </c>
      <c r="M54" s="23"/>
      <c r="N54" s="24">
        <f t="shared" si="12"/>
        <v>0</v>
      </c>
    </row>
    <row r="55" spans="1:14" ht="20.100000000000001" customHeight="1">
      <c r="A55" s="12"/>
      <c r="B55" s="13" t="e">
        <f>VLOOKUP(A55,入库表!C$4:D$700,2,0)</f>
        <v>#N/A</v>
      </c>
      <c r="C55" s="14" t="e">
        <f>VLOOKUP(A55,入库表!C$4:E$800,3,0)</f>
        <v>#N/A</v>
      </c>
      <c r="D55" s="15"/>
      <c r="E55" s="16"/>
      <c r="F55" s="17">
        <f t="shared" si="8"/>
        <v>0</v>
      </c>
      <c r="G55" s="18">
        <f t="shared" si="9"/>
        <v>0</v>
      </c>
      <c r="H55" s="17">
        <f t="shared" si="7"/>
        <v>0</v>
      </c>
      <c r="I55" s="18">
        <f t="shared" si="13"/>
        <v>0</v>
      </c>
      <c r="J55" s="21">
        <f t="shared" si="10"/>
        <v>0</v>
      </c>
      <c r="K55" s="18">
        <f t="shared" si="14"/>
        <v>0</v>
      </c>
      <c r="L55" s="22">
        <f t="shared" si="11"/>
        <v>0</v>
      </c>
      <c r="M55" s="23"/>
      <c r="N55" s="24">
        <f t="shared" si="12"/>
        <v>0</v>
      </c>
    </row>
    <row r="56" spans="1:14" ht="20.100000000000001" customHeight="1">
      <c r="A56" s="12"/>
      <c r="B56" s="13" t="e">
        <f>VLOOKUP(A56,入库表!C$4:D$700,2,0)</f>
        <v>#N/A</v>
      </c>
      <c r="C56" s="14" t="e">
        <f>VLOOKUP(A56,入库表!C$4:E$800,3,0)</f>
        <v>#N/A</v>
      </c>
      <c r="D56" s="15"/>
      <c r="E56" s="16"/>
      <c r="F56" s="17">
        <f t="shared" si="8"/>
        <v>0</v>
      </c>
      <c r="G56" s="18">
        <f t="shared" si="9"/>
        <v>0</v>
      </c>
      <c r="H56" s="17">
        <f t="shared" si="7"/>
        <v>0</v>
      </c>
      <c r="I56" s="18">
        <f t="shared" si="13"/>
        <v>0</v>
      </c>
      <c r="J56" s="21">
        <f t="shared" si="10"/>
        <v>0</v>
      </c>
      <c r="K56" s="18">
        <f t="shared" si="14"/>
        <v>0</v>
      </c>
      <c r="L56" s="22">
        <f t="shared" si="11"/>
        <v>0</v>
      </c>
      <c r="M56" s="23"/>
      <c r="N56" s="24">
        <f t="shared" si="12"/>
        <v>0</v>
      </c>
    </row>
    <row r="57" spans="1:14" ht="20.100000000000001" customHeight="1">
      <c r="A57" s="12"/>
      <c r="B57" s="13" t="e">
        <f>VLOOKUP(A57,入库表!C$4:D$700,2,0)</f>
        <v>#N/A</v>
      </c>
      <c r="C57" s="14" t="e">
        <f>VLOOKUP(A57,入库表!C$4:E$800,3,0)</f>
        <v>#N/A</v>
      </c>
      <c r="D57" s="15"/>
      <c r="E57" s="16"/>
      <c r="F57" s="17">
        <f t="shared" si="8"/>
        <v>0</v>
      </c>
      <c r="G57" s="18">
        <f t="shared" si="9"/>
        <v>0</v>
      </c>
      <c r="H57" s="17">
        <f t="shared" si="7"/>
        <v>0</v>
      </c>
      <c r="I57" s="18">
        <f t="shared" si="13"/>
        <v>0</v>
      </c>
      <c r="J57" s="21">
        <f t="shared" si="10"/>
        <v>0</v>
      </c>
      <c r="K57" s="18">
        <f t="shared" si="14"/>
        <v>0</v>
      </c>
      <c r="L57" s="22">
        <f t="shared" si="11"/>
        <v>0</v>
      </c>
      <c r="M57" s="23"/>
      <c r="N57" s="24">
        <f t="shared" si="12"/>
        <v>0</v>
      </c>
    </row>
    <row r="58" spans="1:14" ht="20.100000000000001" customHeight="1">
      <c r="A58" s="12"/>
      <c r="B58" s="13" t="e">
        <f>VLOOKUP(A58,入库表!C$4:D$700,2,0)</f>
        <v>#N/A</v>
      </c>
      <c r="C58" s="14" t="e">
        <f>VLOOKUP(A58,入库表!C$4:E$800,3,0)</f>
        <v>#N/A</v>
      </c>
      <c r="D58" s="15"/>
      <c r="E58" s="16"/>
      <c r="F58" s="17">
        <f t="shared" si="8"/>
        <v>0</v>
      </c>
      <c r="G58" s="18">
        <f t="shared" si="9"/>
        <v>0</v>
      </c>
      <c r="H58" s="17">
        <f t="shared" si="7"/>
        <v>0</v>
      </c>
      <c r="I58" s="18">
        <f t="shared" si="13"/>
        <v>0</v>
      </c>
      <c r="J58" s="21">
        <f t="shared" si="10"/>
        <v>0</v>
      </c>
      <c r="K58" s="18">
        <f t="shared" si="14"/>
        <v>0</v>
      </c>
      <c r="L58" s="22">
        <f t="shared" si="11"/>
        <v>0</v>
      </c>
      <c r="M58" s="23"/>
      <c r="N58" s="24">
        <f t="shared" si="12"/>
        <v>0</v>
      </c>
    </row>
    <row r="59" spans="1:14" ht="20.100000000000001" customHeight="1">
      <c r="A59" s="12"/>
      <c r="B59" s="13" t="e">
        <f>VLOOKUP(A59,入库表!C$4:D$700,2,0)</f>
        <v>#N/A</v>
      </c>
      <c r="C59" s="14" t="e">
        <f>VLOOKUP(A59,入库表!C$4:E$800,3,0)</f>
        <v>#N/A</v>
      </c>
      <c r="D59" s="15"/>
      <c r="E59" s="16"/>
      <c r="F59" s="17">
        <f t="shared" si="8"/>
        <v>0</v>
      </c>
      <c r="G59" s="18">
        <f t="shared" si="9"/>
        <v>0</v>
      </c>
      <c r="H59" s="17">
        <f t="shared" si="7"/>
        <v>0</v>
      </c>
      <c r="I59" s="18">
        <f t="shared" si="13"/>
        <v>0</v>
      </c>
      <c r="J59" s="21">
        <f t="shared" si="10"/>
        <v>0</v>
      </c>
      <c r="K59" s="18">
        <f t="shared" si="14"/>
        <v>0</v>
      </c>
      <c r="L59" s="22">
        <f t="shared" si="11"/>
        <v>0</v>
      </c>
      <c r="M59" s="23"/>
      <c r="N59" s="24">
        <f t="shared" si="12"/>
        <v>0</v>
      </c>
    </row>
    <row r="60" spans="1:14" ht="20.100000000000001" customHeight="1">
      <c r="A60" s="12"/>
      <c r="B60" s="13" t="e">
        <f>VLOOKUP(A60,入库表!C$4:D$700,2,0)</f>
        <v>#N/A</v>
      </c>
      <c r="C60" s="14" t="e">
        <f>VLOOKUP(A60,入库表!C$4:E$800,3,0)</f>
        <v>#N/A</v>
      </c>
      <c r="D60" s="15"/>
      <c r="E60" s="16"/>
      <c r="F60" s="17">
        <f t="shared" si="8"/>
        <v>0</v>
      </c>
      <c r="G60" s="18">
        <f t="shared" si="9"/>
        <v>0</v>
      </c>
      <c r="H60" s="17">
        <f t="shared" si="7"/>
        <v>0</v>
      </c>
      <c r="I60" s="18">
        <f t="shared" si="13"/>
        <v>0</v>
      </c>
      <c r="J60" s="21">
        <f t="shared" si="10"/>
        <v>0</v>
      </c>
      <c r="K60" s="18">
        <f t="shared" si="14"/>
        <v>0</v>
      </c>
      <c r="L60" s="22">
        <f t="shared" si="11"/>
        <v>0</v>
      </c>
      <c r="M60" s="23"/>
      <c r="N60" s="24">
        <f t="shared" si="12"/>
        <v>0</v>
      </c>
    </row>
    <row r="61" spans="1:14" ht="20.100000000000001" customHeight="1">
      <c r="A61" s="12"/>
      <c r="B61" s="13" t="e">
        <f>VLOOKUP(A61,入库表!C$4:D$700,2,0)</f>
        <v>#N/A</v>
      </c>
      <c r="C61" s="14" t="e">
        <f>VLOOKUP(A61,入库表!C$4:E$800,3,0)</f>
        <v>#N/A</v>
      </c>
      <c r="D61" s="15"/>
      <c r="E61" s="16"/>
      <c r="F61" s="17">
        <f t="shared" si="8"/>
        <v>0</v>
      </c>
      <c r="G61" s="18">
        <f t="shared" si="9"/>
        <v>0</v>
      </c>
      <c r="H61" s="17">
        <f t="shared" si="7"/>
        <v>0</v>
      </c>
      <c r="I61" s="18">
        <f t="shared" si="13"/>
        <v>0</v>
      </c>
      <c r="J61" s="21">
        <f t="shared" si="10"/>
        <v>0</v>
      </c>
      <c r="K61" s="18">
        <f t="shared" si="14"/>
        <v>0</v>
      </c>
      <c r="L61" s="22">
        <f t="shared" si="11"/>
        <v>0</v>
      </c>
      <c r="M61" s="23"/>
      <c r="N61" s="24">
        <f t="shared" si="12"/>
        <v>0</v>
      </c>
    </row>
    <row r="62" spans="1:14" ht="20.100000000000001" customHeight="1">
      <c r="A62" s="12"/>
      <c r="B62" s="13" t="e">
        <f>VLOOKUP(A62,入库表!C$4:D$700,2,0)</f>
        <v>#N/A</v>
      </c>
      <c r="C62" s="14" t="e">
        <f>VLOOKUP(A62,入库表!C$4:E$800,3,0)</f>
        <v>#N/A</v>
      </c>
      <c r="D62" s="15"/>
      <c r="E62" s="16"/>
      <c r="F62" s="17">
        <f t="shared" si="8"/>
        <v>0</v>
      </c>
      <c r="G62" s="18">
        <f t="shared" si="9"/>
        <v>0</v>
      </c>
      <c r="H62" s="17">
        <f t="shared" si="7"/>
        <v>0</v>
      </c>
      <c r="I62" s="18">
        <f t="shared" si="13"/>
        <v>0</v>
      </c>
      <c r="J62" s="21">
        <f t="shared" si="10"/>
        <v>0</v>
      </c>
      <c r="K62" s="18">
        <f t="shared" si="14"/>
        <v>0</v>
      </c>
      <c r="L62" s="22">
        <f t="shared" si="11"/>
        <v>0</v>
      </c>
      <c r="M62" s="23"/>
      <c r="N62" s="24">
        <f t="shared" si="12"/>
        <v>0</v>
      </c>
    </row>
    <row r="63" spans="1:14" ht="20.100000000000001" customHeight="1">
      <c r="A63" s="12"/>
      <c r="B63" s="13" t="e">
        <f>VLOOKUP(A63,入库表!C$4:D$700,2,0)</f>
        <v>#N/A</v>
      </c>
      <c r="C63" s="14" t="e">
        <f>VLOOKUP(A63,入库表!C$4:E$800,3,0)</f>
        <v>#N/A</v>
      </c>
      <c r="D63" s="15"/>
      <c r="E63" s="16"/>
      <c r="F63" s="17">
        <f t="shared" si="8"/>
        <v>0</v>
      </c>
      <c r="G63" s="18">
        <f t="shared" si="9"/>
        <v>0</v>
      </c>
      <c r="H63" s="17">
        <f t="shared" si="7"/>
        <v>0</v>
      </c>
      <c r="I63" s="18">
        <f t="shared" si="13"/>
        <v>0</v>
      </c>
      <c r="J63" s="21">
        <f t="shared" si="10"/>
        <v>0</v>
      </c>
      <c r="K63" s="18">
        <f t="shared" si="14"/>
        <v>0</v>
      </c>
      <c r="L63" s="22">
        <f t="shared" si="11"/>
        <v>0</v>
      </c>
      <c r="M63" s="23"/>
      <c r="N63" s="24">
        <f t="shared" si="12"/>
        <v>0</v>
      </c>
    </row>
    <row r="64" spans="1:14" ht="20.100000000000001" customHeight="1">
      <c r="A64" s="12"/>
      <c r="B64" s="13" t="e">
        <f>VLOOKUP(A64,入库表!C$4:D$700,2,0)</f>
        <v>#N/A</v>
      </c>
      <c r="C64" s="14" t="e">
        <f>VLOOKUP(A64,入库表!C$4:E$800,3,0)</f>
        <v>#N/A</v>
      </c>
      <c r="D64" s="15"/>
      <c r="E64" s="16"/>
      <c r="F64" s="17">
        <f t="shared" si="8"/>
        <v>0</v>
      </c>
      <c r="G64" s="18">
        <f t="shared" si="9"/>
        <v>0</v>
      </c>
      <c r="H64" s="17">
        <f t="shared" si="7"/>
        <v>0</v>
      </c>
      <c r="I64" s="18">
        <f t="shared" si="13"/>
        <v>0</v>
      </c>
      <c r="J64" s="21">
        <f t="shared" si="10"/>
        <v>0</v>
      </c>
      <c r="K64" s="18">
        <f t="shared" si="14"/>
        <v>0</v>
      </c>
      <c r="L64" s="22">
        <f t="shared" si="11"/>
        <v>0</v>
      </c>
      <c r="M64" s="23"/>
      <c r="N64" s="24">
        <f t="shared" si="12"/>
        <v>0</v>
      </c>
    </row>
    <row r="65" spans="1:14" ht="20.100000000000001" customHeight="1">
      <c r="A65" s="12"/>
      <c r="B65" s="13" t="e">
        <f>VLOOKUP(A65,入库表!C$4:D$700,2,0)</f>
        <v>#N/A</v>
      </c>
      <c r="C65" s="14" t="e">
        <f>VLOOKUP(A65,入库表!C$4:E$800,3,0)</f>
        <v>#N/A</v>
      </c>
      <c r="D65" s="15"/>
      <c r="E65" s="16"/>
      <c r="F65" s="17">
        <f t="shared" si="8"/>
        <v>0</v>
      </c>
      <c r="G65" s="18">
        <f t="shared" si="9"/>
        <v>0</v>
      </c>
      <c r="H65" s="17">
        <f t="shared" si="7"/>
        <v>0</v>
      </c>
      <c r="I65" s="18">
        <f t="shared" si="13"/>
        <v>0</v>
      </c>
      <c r="J65" s="21">
        <f t="shared" si="10"/>
        <v>0</v>
      </c>
      <c r="K65" s="18">
        <f t="shared" si="14"/>
        <v>0</v>
      </c>
      <c r="L65" s="22">
        <f t="shared" si="11"/>
        <v>0</v>
      </c>
      <c r="M65" s="23"/>
      <c r="N65" s="24">
        <f t="shared" si="12"/>
        <v>0</v>
      </c>
    </row>
    <row r="66" spans="1:14" ht="20.100000000000001" customHeight="1">
      <c r="A66" s="12"/>
      <c r="B66" s="13" t="e">
        <f>VLOOKUP(A66,入库表!C$4:D$700,2,0)</f>
        <v>#N/A</v>
      </c>
      <c r="C66" s="14" t="e">
        <f>VLOOKUP(A66,入库表!C$4:E$800,3,0)</f>
        <v>#N/A</v>
      </c>
      <c r="D66" s="15"/>
      <c r="E66" s="16"/>
      <c r="F66" s="17">
        <f t="shared" si="8"/>
        <v>0</v>
      </c>
      <c r="G66" s="18">
        <f t="shared" si="9"/>
        <v>0</v>
      </c>
      <c r="H66" s="17">
        <f t="shared" si="7"/>
        <v>0</v>
      </c>
      <c r="I66" s="18">
        <f t="shared" si="13"/>
        <v>0</v>
      </c>
      <c r="J66" s="21">
        <f t="shared" si="10"/>
        <v>0</v>
      </c>
      <c r="K66" s="18">
        <f t="shared" si="14"/>
        <v>0</v>
      </c>
      <c r="L66" s="22">
        <f t="shared" si="11"/>
        <v>0</v>
      </c>
      <c r="M66" s="23"/>
      <c r="N66" s="24">
        <f t="shared" si="12"/>
        <v>0</v>
      </c>
    </row>
    <row r="67" spans="1:14" ht="20.100000000000001" customHeight="1">
      <c r="A67" s="12"/>
      <c r="B67" s="13" t="e">
        <f>VLOOKUP(A67,入库表!C$4:D$700,2,0)</f>
        <v>#N/A</v>
      </c>
      <c r="C67" s="14" t="e">
        <f>VLOOKUP(A67,入库表!C$4:E$800,3,0)</f>
        <v>#N/A</v>
      </c>
      <c r="D67" s="15"/>
      <c r="E67" s="16"/>
      <c r="F67" s="17">
        <f t="shared" si="8"/>
        <v>0</v>
      </c>
      <c r="G67" s="18">
        <f t="shared" si="9"/>
        <v>0</v>
      </c>
      <c r="H67" s="17">
        <f t="shared" si="7"/>
        <v>0</v>
      </c>
      <c r="I67" s="18">
        <f t="shared" si="13"/>
        <v>0</v>
      </c>
      <c r="J67" s="21">
        <f t="shared" si="10"/>
        <v>0</v>
      </c>
      <c r="K67" s="18">
        <f t="shared" si="14"/>
        <v>0</v>
      </c>
      <c r="L67" s="22">
        <f t="shared" si="11"/>
        <v>0</v>
      </c>
      <c r="M67" s="23"/>
      <c r="N67" s="24">
        <f t="shared" si="12"/>
        <v>0</v>
      </c>
    </row>
    <row r="68" spans="1:14" ht="20.100000000000001" customHeight="1">
      <c r="A68" s="12"/>
      <c r="B68" s="13" t="e">
        <f>VLOOKUP(A68,入库表!C$4:D$700,2,0)</f>
        <v>#N/A</v>
      </c>
      <c r="C68" s="14" t="e">
        <f>VLOOKUP(A68,入库表!C$4:E$800,3,0)</f>
        <v>#N/A</v>
      </c>
      <c r="D68" s="15"/>
      <c r="E68" s="16"/>
      <c r="F68" s="17">
        <f t="shared" si="8"/>
        <v>0</v>
      </c>
      <c r="G68" s="18">
        <f t="shared" si="9"/>
        <v>0</v>
      </c>
      <c r="H68" s="17">
        <f t="shared" si="7"/>
        <v>0</v>
      </c>
      <c r="I68" s="18">
        <f t="shared" si="13"/>
        <v>0</v>
      </c>
      <c r="J68" s="21">
        <f t="shared" si="10"/>
        <v>0</v>
      </c>
      <c r="K68" s="18">
        <f t="shared" si="14"/>
        <v>0</v>
      </c>
      <c r="L68" s="22">
        <f t="shared" si="11"/>
        <v>0</v>
      </c>
      <c r="M68" s="23"/>
      <c r="N68" s="24">
        <f t="shared" si="12"/>
        <v>0</v>
      </c>
    </row>
    <row r="69" spans="1:14" ht="20.100000000000001" customHeight="1">
      <c r="A69" s="12"/>
      <c r="B69" s="13" t="e">
        <f>VLOOKUP(A69,入库表!C$4:D$700,2,0)</f>
        <v>#N/A</v>
      </c>
      <c r="C69" s="14" t="e">
        <f>VLOOKUP(A69,入库表!C$4:E$800,3,0)</f>
        <v>#N/A</v>
      </c>
      <c r="D69" s="15"/>
      <c r="E69" s="16"/>
      <c r="F69" s="17">
        <f t="shared" si="8"/>
        <v>0</v>
      </c>
      <c r="G69" s="18">
        <f t="shared" si="9"/>
        <v>0</v>
      </c>
      <c r="H69" s="17">
        <f t="shared" si="7"/>
        <v>0</v>
      </c>
      <c r="I69" s="18">
        <f t="shared" si="13"/>
        <v>0</v>
      </c>
      <c r="J69" s="21">
        <f t="shared" si="10"/>
        <v>0</v>
      </c>
      <c r="K69" s="18">
        <f t="shared" si="14"/>
        <v>0</v>
      </c>
      <c r="L69" s="22">
        <f t="shared" si="11"/>
        <v>0</v>
      </c>
      <c r="M69" s="23"/>
      <c r="N69" s="24">
        <f t="shared" si="12"/>
        <v>0</v>
      </c>
    </row>
    <row r="70" spans="1:14" ht="20.100000000000001" customHeight="1">
      <c r="A70" s="12"/>
      <c r="B70" s="13" t="e">
        <f>VLOOKUP(A70,入库表!C$4:D$700,2,0)</f>
        <v>#N/A</v>
      </c>
      <c r="C70" s="14" t="e">
        <f>VLOOKUP(A70,入库表!C$4:E$800,3,0)</f>
        <v>#N/A</v>
      </c>
      <c r="D70" s="15"/>
      <c r="E70" s="16"/>
      <c r="F70" s="17">
        <f t="shared" si="8"/>
        <v>0</v>
      </c>
      <c r="G70" s="18">
        <f t="shared" si="9"/>
        <v>0</v>
      </c>
      <c r="H70" s="17">
        <f t="shared" si="7"/>
        <v>0</v>
      </c>
      <c r="I70" s="18">
        <f t="shared" si="13"/>
        <v>0</v>
      </c>
      <c r="J70" s="21">
        <f t="shared" si="10"/>
        <v>0</v>
      </c>
      <c r="K70" s="18">
        <f t="shared" si="14"/>
        <v>0</v>
      </c>
      <c r="L70" s="22">
        <f t="shared" si="11"/>
        <v>0</v>
      </c>
      <c r="M70" s="23"/>
      <c r="N70" s="24">
        <f t="shared" si="12"/>
        <v>0</v>
      </c>
    </row>
    <row r="71" spans="1:14" ht="20.100000000000001" customHeight="1">
      <c r="A71" s="12"/>
      <c r="B71" s="13" t="e">
        <f>VLOOKUP(A71,入库表!C$4:D$700,2,0)</f>
        <v>#N/A</v>
      </c>
      <c r="C71" s="14" t="e">
        <f>VLOOKUP(A71,入库表!C$4:E$800,3,0)</f>
        <v>#N/A</v>
      </c>
      <c r="D71" s="15"/>
      <c r="E71" s="16"/>
      <c r="F71" s="17">
        <f t="shared" si="8"/>
        <v>0</v>
      </c>
      <c r="G71" s="18">
        <f t="shared" si="9"/>
        <v>0</v>
      </c>
      <c r="H71" s="17">
        <f t="shared" si="7"/>
        <v>0</v>
      </c>
      <c r="I71" s="18">
        <f t="shared" si="13"/>
        <v>0</v>
      </c>
      <c r="J71" s="21">
        <f t="shared" si="10"/>
        <v>0</v>
      </c>
      <c r="K71" s="18">
        <f t="shared" si="14"/>
        <v>0</v>
      </c>
      <c r="L71" s="22">
        <f t="shared" si="11"/>
        <v>0</v>
      </c>
      <c r="M71" s="23"/>
      <c r="N71" s="24">
        <f t="shared" si="12"/>
        <v>0</v>
      </c>
    </row>
    <row r="72" spans="1:14" ht="20.100000000000001" customHeight="1">
      <c r="A72" s="12"/>
      <c r="B72" s="13" t="e">
        <f>VLOOKUP(A72,入库表!C$4:D$700,2,0)</f>
        <v>#N/A</v>
      </c>
      <c r="C72" s="14" t="e">
        <f>VLOOKUP(A72,入库表!C$4:E$800,3,0)</f>
        <v>#N/A</v>
      </c>
      <c r="D72" s="15"/>
      <c r="E72" s="16"/>
      <c r="F72" s="17">
        <f t="shared" si="8"/>
        <v>0</v>
      </c>
      <c r="G72" s="18">
        <f t="shared" si="9"/>
        <v>0</v>
      </c>
      <c r="H72" s="17">
        <f t="shared" si="7"/>
        <v>0</v>
      </c>
      <c r="I72" s="18">
        <f t="shared" si="13"/>
        <v>0</v>
      </c>
      <c r="J72" s="21">
        <f t="shared" si="10"/>
        <v>0</v>
      </c>
      <c r="K72" s="18">
        <f t="shared" si="14"/>
        <v>0</v>
      </c>
      <c r="L72" s="22">
        <f t="shared" si="11"/>
        <v>0</v>
      </c>
      <c r="M72" s="23"/>
      <c r="N72" s="24">
        <f t="shared" si="12"/>
        <v>0</v>
      </c>
    </row>
    <row r="73" spans="1:14" ht="20.100000000000001" customHeight="1">
      <c r="A73" s="12"/>
      <c r="B73" s="13" t="e">
        <f>VLOOKUP(A73,入库表!C$4:D$700,2,0)</f>
        <v>#N/A</v>
      </c>
      <c r="C73" s="14" t="e">
        <f>VLOOKUP(A73,入库表!C$4:E$800,3,0)</f>
        <v>#N/A</v>
      </c>
      <c r="D73" s="15"/>
      <c r="E73" s="16"/>
      <c r="F73" s="17">
        <f t="shared" si="8"/>
        <v>0</v>
      </c>
      <c r="G73" s="18">
        <f t="shared" si="9"/>
        <v>0</v>
      </c>
      <c r="H73" s="17">
        <f t="shared" si="7"/>
        <v>0</v>
      </c>
      <c r="I73" s="18">
        <f t="shared" si="13"/>
        <v>0</v>
      </c>
      <c r="J73" s="21">
        <f t="shared" si="10"/>
        <v>0</v>
      </c>
      <c r="K73" s="18">
        <f t="shared" si="14"/>
        <v>0</v>
      </c>
      <c r="L73" s="22">
        <f t="shared" si="11"/>
        <v>0</v>
      </c>
      <c r="M73" s="23"/>
      <c r="N73" s="24">
        <f t="shared" si="12"/>
        <v>0</v>
      </c>
    </row>
    <row r="74" spans="1:14" ht="20.100000000000001" customHeight="1">
      <c r="A74" s="12"/>
      <c r="B74" s="13" t="e">
        <f>VLOOKUP(A74,入库表!C$4:D$700,2,0)</f>
        <v>#N/A</v>
      </c>
      <c r="C74" s="14" t="e">
        <f>VLOOKUP(A74,入库表!C$4:E$800,3,0)</f>
        <v>#N/A</v>
      </c>
      <c r="D74" s="15"/>
      <c r="E74" s="16"/>
      <c r="F74" s="17">
        <f t="shared" si="8"/>
        <v>0</v>
      </c>
      <c r="G74" s="18">
        <f t="shared" si="9"/>
        <v>0</v>
      </c>
      <c r="H74" s="17">
        <f t="shared" si="7"/>
        <v>0</v>
      </c>
      <c r="I74" s="18">
        <f t="shared" si="13"/>
        <v>0</v>
      </c>
      <c r="J74" s="21">
        <f t="shared" si="10"/>
        <v>0</v>
      </c>
      <c r="K74" s="18">
        <f t="shared" si="14"/>
        <v>0</v>
      </c>
      <c r="L74" s="22">
        <f t="shared" si="11"/>
        <v>0</v>
      </c>
      <c r="M74" s="23"/>
      <c r="N74" s="24">
        <f t="shared" si="12"/>
        <v>0</v>
      </c>
    </row>
    <row r="75" spans="1:14" ht="20.100000000000001" customHeight="1">
      <c r="A75" s="12"/>
      <c r="B75" s="13" t="e">
        <f>VLOOKUP(A75,入库表!C$4:D$700,2,0)</f>
        <v>#N/A</v>
      </c>
      <c r="C75" s="14" t="e">
        <f>VLOOKUP(A75,入库表!C$4:E$800,3,0)</f>
        <v>#N/A</v>
      </c>
      <c r="D75" s="15"/>
      <c r="E75" s="16"/>
      <c r="F75" s="17">
        <f t="shared" si="8"/>
        <v>0</v>
      </c>
      <c r="G75" s="18">
        <f t="shared" si="9"/>
        <v>0</v>
      </c>
      <c r="H75" s="17">
        <f t="shared" si="7"/>
        <v>0</v>
      </c>
      <c r="I75" s="18">
        <f t="shared" si="13"/>
        <v>0</v>
      </c>
      <c r="J75" s="21">
        <f t="shared" si="10"/>
        <v>0</v>
      </c>
      <c r="K75" s="18">
        <f t="shared" si="14"/>
        <v>0</v>
      </c>
      <c r="L75" s="22">
        <f t="shared" si="11"/>
        <v>0</v>
      </c>
      <c r="M75" s="23"/>
      <c r="N75" s="24">
        <f t="shared" si="12"/>
        <v>0</v>
      </c>
    </row>
    <row r="76" spans="1:14" ht="20.100000000000001" customHeight="1">
      <c r="A76" s="12"/>
      <c r="B76" s="13" t="e">
        <f>VLOOKUP(A76,入库表!C$4:D$700,2,0)</f>
        <v>#N/A</v>
      </c>
      <c r="C76" s="14" t="e">
        <f>VLOOKUP(A76,入库表!C$4:E$800,3,0)</f>
        <v>#N/A</v>
      </c>
      <c r="D76" s="15"/>
      <c r="E76" s="16"/>
      <c r="F76" s="17">
        <f t="shared" si="8"/>
        <v>0</v>
      </c>
      <c r="G76" s="18">
        <f t="shared" si="9"/>
        <v>0</v>
      </c>
      <c r="H76" s="17">
        <f t="shared" si="7"/>
        <v>0</v>
      </c>
      <c r="I76" s="18">
        <f t="shared" si="13"/>
        <v>0</v>
      </c>
      <c r="J76" s="21">
        <f t="shared" si="10"/>
        <v>0</v>
      </c>
      <c r="K76" s="18">
        <f t="shared" si="14"/>
        <v>0</v>
      </c>
      <c r="L76" s="22">
        <f t="shared" si="11"/>
        <v>0</v>
      </c>
      <c r="M76" s="23"/>
      <c r="N76" s="24">
        <f t="shared" si="12"/>
        <v>0</v>
      </c>
    </row>
    <row r="77" spans="1:14" ht="20.100000000000001" customHeight="1">
      <c r="A77" s="12"/>
      <c r="B77" s="13" t="e">
        <f>VLOOKUP(A77,入库表!C$4:D$700,2,0)</f>
        <v>#N/A</v>
      </c>
      <c r="C77" s="14" t="e">
        <f>VLOOKUP(A77,入库表!C$4:E$800,3,0)</f>
        <v>#N/A</v>
      </c>
      <c r="D77" s="15"/>
      <c r="E77" s="16"/>
      <c r="F77" s="17">
        <f t="shared" si="8"/>
        <v>0</v>
      </c>
      <c r="G77" s="18">
        <f t="shared" si="9"/>
        <v>0</v>
      </c>
      <c r="H77" s="17">
        <f t="shared" ref="H77:H140" si="15">SUMIF(codeout,A77,sumout)</f>
        <v>0</v>
      </c>
      <c r="I77" s="18">
        <f t="shared" si="13"/>
        <v>0</v>
      </c>
      <c r="J77" s="21">
        <f t="shared" si="10"/>
        <v>0</v>
      </c>
      <c r="K77" s="18">
        <f t="shared" si="14"/>
        <v>0</v>
      </c>
      <c r="L77" s="22">
        <f t="shared" si="11"/>
        <v>0</v>
      </c>
      <c r="M77" s="23"/>
      <c r="N77" s="24">
        <f t="shared" si="12"/>
        <v>0</v>
      </c>
    </row>
    <row r="78" spans="1:14" ht="20.100000000000001" customHeight="1">
      <c r="A78" s="12"/>
      <c r="B78" s="13" t="e">
        <f>VLOOKUP(A78,入库表!C$4:D$700,2,0)</f>
        <v>#N/A</v>
      </c>
      <c r="C78" s="14" t="e">
        <f>VLOOKUP(A78,入库表!C$4:E$800,3,0)</f>
        <v>#N/A</v>
      </c>
      <c r="D78" s="15"/>
      <c r="E78" s="16"/>
      <c r="F78" s="17">
        <f t="shared" si="8"/>
        <v>0</v>
      </c>
      <c r="G78" s="18">
        <f t="shared" si="9"/>
        <v>0</v>
      </c>
      <c r="H78" s="17">
        <f t="shared" si="15"/>
        <v>0</v>
      </c>
      <c r="I78" s="18">
        <f t="shared" si="13"/>
        <v>0</v>
      </c>
      <c r="J78" s="21">
        <f t="shared" si="10"/>
        <v>0</v>
      </c>
      <c r="K78" s="18">
        <f t="shared" si="14"/>
        <v>0</v>
      </c>
      <c r="L78" s="22">
        <f t="shared" si="11"/>
        <v>0</v>
      </c>
      <c r="M78" s="23"/>
      <c r="N78" s="24">
        <f t="shared" si="12"/>
        <v>0</v>
      </c>
    </row>
    <row r="79" spans="1:14" ht="20.100000000000001" customHeight="1">
      <c r="A79" s="12"/>
      <c r="B79" s="13" t="e">
        <f>VLOOKUP(A79,入库表!C$4:D$700,2,0)</f>
        <v>#N/A</v>
      </c>
      <c r="C79" s="14" t="e">
        <f>VLOOKUP(A79,入库表!C$4:E$800,3,0)</f>
        <v>#N/A</v>
      </c>
      <c r="D79" s="15"/>
      <c r="E79" s="16"/>
      <c r="F79" s="17">
        <f t="shared" si="8"/>
        <v>0</v>
      </c>
      <c r="G79" s="18">
        <f t="shared" si="9"/>
        <v>0</v>
      </c>
      <c r="H79" s="17">
        <f t="shared" si="15"/>
        <v>0</v>
      </c>
      <c r="I79" s="18">
        <f t="shared" si="13"/>
        <v>0</v>
      </c>
      <c r="J79" s="21">
        <f t="shared" si="10"/>
        <v>0</v>
      </c>
      <c r="K79" s="18">
        <f t="shared" si="14"/>
        <v>0</v>
      </c>
      <c r="L79" s="22">
        <f t="shared" si="11"/>
        <v>0</v>
      </c>
      <c r="M79" s="23"/>
      <c r="N79" s="24">
        <f t="shared" si="12"/>
        <v>0</v>
      </c>
    </row>
    <row r="80" spans="1:14" ht="20.100000000000001" customHeight="1">
      <c r="A80" s="12"/>
      <c r="B80" s="13" t="e">
        <f>VLOOKUP(A80,入库表!C$4:D$700,2,0)</f>
        <v>#N/A</v>
      </c>
      <c r="C80" s="14" t="e">
        <f>VLOOKUP(A80,入库表!C$4:E$800,3,0)</f>
        <v>#N/A</v>
      </c>
      <c r="D80" s="15"/>
      <c r="E80" s="16"/>
      <c r="F80" s="17">
        <f t="shared" ref="F80:F143" si="16">SUMIF(codein,A80,sumin)</f>
        <v>0</v>
      </c>
      <c r="G80" s="18">
        <f t="shared" ref="G80:G143" si="17">SUMIF(codein,A80,totalin)</f>
        <v>0</v>
      </c>
      <c r="H80" s="17">
        <f t="shared" si="15"/>
        <v>0</v>
      </c>
      <c r="I80" s="18">
        <f t="shared" ref="I80:I143" si="18">ROUND(H80*L80,2)</f>
        <v>0</v>
      </c>
      <c r="J80" s="21">
        <f t="shared" ref="J80:J143" si="19">D80+F80-H80</f>
        <v>0</v>
      </c>
      <c r="K80" s="18">
        <f t="shared" ref="K80:K143" si="20">E80+G80-I80</f>
        <v>0</v>
      </c>
      <c r="L80" s="22">
        <f t="shared" ref="L80:L143" si="21">IF(E80+G80&lt;&gt;0,(E80+G80)/(D80+F80),0)</f>
        <v>0</v>
      </c>
      <c r="M80" s="23"/>
      <c r="N80" s="24">
        <f t="shared" ref="N80:N143" si="22">IF(J80&lt;M80,"请购",0)</f>
        <v>0</v>
      </c>
    </row>
    <row r="81" spans="1:14" ht="20.100000000000001" customHeight="1">
      <c r="A81" s="12"/>
      <c r="B81" s="13" t="e">
        <f>VLOOKUP(A81,入库表!C$4:D$700,2,0)</f>
        <v>#N/A</v>
      </c>
      <c r="C81" s="14" t="e">
        <f>VLOOKUP(A81,入库表!C$4:E$800,3,0)</f>
        <v>#N/A</v>
      </c>
      <c r="D81" s="15"/>
      <c r="E81" s="16"/>
      <c r="F81" s="17">
        <f t="shared" si="16"/>
        <v>0</v>
      </c>
      <c r="G81" s="18">
        <f t="shared" si="17"/>
        <v>0</v>
      </c>
      <c r="H81" s="17">
        <f t="shared" si="15"/>
        <v>0</v>
      </c>
      <c r="I81" s="18">
        <f t="shared" si="18"/>
        <v>0</v>
      </c>
      <c r="J81" s="21">
        <f t="shared" si="19"/>
        <v>0</v>
      </c>
      <c r="K81" s="18">
        <f t="shared" si="20"/>
        <v>0</v>
      </c>
      <c r="L81" s="22">
        <f t="shared" si="21"/>
        <v>0</v>
      </c>
      <c r="M81" s="23"/>
      <c r="N81" s="24">
        <f t="shared" si="22"/>
        <v>0</v>
      </c>
    </row>
    <row r="82" spans="1:14" ht="20.100000000000001" customHeight="1">
      <c r="A82" s="12"/>
      <c r="B82" s="13" t="e">
        <f>VLOOKUP(A82,入库表!C$4:D$700,2,0)</f>
        <v>#N/A</v>
      </c>
      <c r="C82" s="14" t="e">
        <f>VLOOKUP(A82,入库表!C$4:E$800,3,0)</f>
        <v>#N/A</v>
      </c>
      <c r="D82" s="15"/>
      <c r="E82" s="16"/>
      <c r="F82" s="17">
        <f t="shared" si="16"/>
        <v>0</v>
      </c>
      <c r="G82" s="18">
        <f t="shared" si="17"/>
        <v>0</v>
      </c>
      <c r="H82" s="17">
        <f t="shared" si="15"/>
        <v>0</v>
      </c>
      <c r="I82" s="18">
        <f t="shared" si="18"/>
        <v>0</v>
      </c>
      <c r="J82" s="21">
        <f t="shared" si="19"/>
        <v>0</v>
      </c>
      <c r="K82" s="18">
        <f t="shared" si="20"/>
        <v>0</v>
      </c>
      <c r="L82" s="22">
        <f t="shared" si="21"/>
        <v>0</v>
      </c>
      <c r="M82" s="23"/>
      <c r="N82" s="24">
        <f t="shared" si="22"/>
        <v>0</v>
      </c>
    </row>
    <row r="83" spans="1:14" ht="20.100000000000001" customHeight="1">
      <c r="A83" s="12"/>
      <c r="B83" s="13" t="e">
        <f>VLOOKUP(A83,入库表!C$4:D$700,2,0)</f>
        <v>#N/A</v>
      </c>
      <c r="C83" s="14" t="e">
        <f>VLOOKUP(A83,入库表!C$4:E$800,3,0)</f>
        <v>#N/A</v>
      </c>
      <c r="D83" s="15"/>
      <c r="E83" s="16"/>
      <c r="F83" s="17">
        <f t="shared" si="16"/>
        <v>0</v>
      </c>
      <c r="G83" s="18">
        <f t="shared" si="17"/>
        <v>0</v>
      </c>
      <c r="H83" s="17">
        <f t="shared" si="15"/>
        <v>0</v>
      </c>
      <c r="I83" s="18">
        <f t="shared" si="18"/>
        <v>0</v>
      </c>
      <c r="J83" s="21">
        <f t="shared" si="19"/>
        <v>0</v>
      </c>
      <c r="K83" s="18">
        <f t="shared" si="20"/>
        <v>0</v>
      </c>
      <c r="L83" s="22">
        <f t="shared" si="21"/>
        <v>0</v>
      </c>
      <c r="M83" s="23"/>
      <c r="N83" s="24">
        <f t="shared" si="22"/>
        <v>0</v>
      </c>
    </row>
    <row r="84" spans="1:14" ht="20.100000000000001" customHeight="1">
      <c r="A84" s="12"/>
      <c r="B84" s="13" t="e">
        <f>VLOOKUP(A84,入库表!C$4:D$700,2,0)</f>
        <v>#N/A</v>
      </c>
      <c r="C84" s="14" t="e">
        <f>VLOOKUP(A84,入库表!C$4:E$800,3,0)</f>
        <v>#N/A</v>
      </c>
      <c r="D84" s="15"/>
      <c r="E84" s="16"/>
      <c r="F84" s="17">
        <f t="shared" si="16"/>
        <v>0</v>
      </c>
      <c r="G84" s="18">
        <f t="shared" si="17"/>
        <v>0</v>
      </c>
      <c r="H84" s="17">
        <f t="shared" si="15"/>
        <v>0</v>
      </c>
      <c r="I84" s="18">
        <f t="shared" si="18"/>
        <v>0</v>
      </c>
      <c r="J84" s="21">
        <f t="shared" si="19"/>
        <v>0</v>
      </c>
      <c r="K84" s="18">
        <f t="shared" si="20"/>
        <v>0</v>
      </c>
      <c r="L84" s="22">
        <f t="shared" si="21"/>
        <v>0</v>
      </c>
      <c r="M84" s="23"/>
      <c r="N84" s="24">
        <f t="shared" si="22"/>
        <v>0</v>
      </c>
    </row>
    <row r="85" spans="1:14" ht="20.100000000000001" customHeight="1">
      <c r="A85" s="12"/>
      <c r="B85" s="13" t="e">
        <f>VLOOKUP(A85,入库表!C$4:D$700,2,0)</f>
        <v>#N/A</v>
      </c>
      <c r="C85" s="14" t="e">
        <f>VLOOKUP(A85,入库表!C$4:E$800,3,0)</f>
        <v>#N/A</v>
      </c>
      <c r="D85" s="15"/>
      <c r="E85" s="16"/>
      <c r="F85" s="17">
        <f t="shared" si="16"/>
        <v>0</v>
      </c>
      <c r="G85" s="18">
        <f t="shared" si="17"/>
        <v>0</v>
      </c>
      <c r="H85" s="17">
        <f t="shared" si="15"/>
        <v>0</v>
      </c>
      <c r="I85" s="18">
        <f t="shared" si="18"/>
        <v>0</v>
      </c>
      <c r="J85" s="21">
        <f t="shared" si="19"/>
        <v>0</v>
      </c>
      <c r="K85" s="18">
        <f t="shared" si="20"/>
        <v>0</v>
      </c>
      <c r="L85" s="22">
        <f t="shared" si="21"/>
        <v>0</v>
      </c>
      <c r="M85" s="23"/>
      <c r="N85" s="24">
        <f t="shared" si="22"/>
        <v>0</v>
      </c>
    </row>
    <row r="86" spans="1:14" ht="20.100000000000001" customHeight="1">
      <c r="A86" s="12"/>
      <c r="B86" s="13" t="e">
        <f>VLOOKUP(A86,入库表!C$4:D$700,2,0)</f>
        <v>#N/A</v>
      </c>
      <c r="C86" s="14" t="e">
        <f>VLOOKUP(A86,入库表!C$4:E$800,3,0)</f>
        <v>#N/A</v>
      </c>
      <c r="D86" s="15"/>
      <c r="E86" s="16"/>
      <c r="F86" s="17">
        <f t="shared" si="16"/>
        <v>0</v>
      </c>
      <c r="G86" s="18">
        <f t="shared" si="17"/>
        <v>0</v>
      </c>
      <c r="H86" s="17">
        <f t="shared" si="15"/>
        <v>0</v>
      </c>
      <c r="I86" s="18">
        <f t="shared" si="18"/>
        <v>0</v>
      </c>
      <c r="J86" s="21">
        <f t="shared" si="19"/>
        <v>0</v>
      </c>
      <c r="K86" s="18">
        <f t="shared" si="20"/>
        <v>0</v>
      </c>
      <c r="L86" s="22">
        <f t="shared" si="21"/>
        <v>0</v>
      </c>
      <c r="M86" s="23"/>
      <c r="N86" s="24">
        <f t="shared" si="22"/>
        <v>0</v>
      </c>
    </row>
    <row r="87" spans="1:14" ht="20.100000000000001" customHeight="1">
      <c r="A87" s="12"/>
      <c r="B87" s="13" t="e">
        <f>VLOOKUP(A87,入库表!C$4:D$700,2,0)</f>
        <v>#N/A</v>
      </c>
      <c r="C87" s="14" t="e">
        <f>VLOOKUP(A87,入库表!C$4:E$800,3,0)</f>
        <v>#N/A</v>
      </c>
      <c r="D87" s="15"/>
      <c r="E87" s="16"/>
      <c r="F87" s="17">
        <f t="shared" si="16"/>
        <v>0</v>
      </c>
      <c r="G87" s="18">
        <f t="shared" si="17"/>
        <v>0</v>
      </c>
      <c r="H87" s="17">
        <f t="shared" si="15"/>
        <v>0</v>
      </c>
      <c r="I87" s="18">
        <f t="shared" si="18"/>
        <v>0</v>
      </c>
      <c r="J87" s="21">
        <f t="shared" si="19"/>
        <v>0</v>
      </c>
      <c r="K87" s="18">
        <f t="shared" si="20"/>
        <v>0</v>
      </c>
      <c r="L87" s="22">
        <f t="shared" si="21"/>
        <v>0</v>
      </c>
      <c r="M87" s="23"/>
      <c r="N87" s="24">
        <f t="shared" si="22"/>
        <v>0</v>
      </c>
    </row>
    <row r="88" spans="1:14" ht="20.100000000000001" customHeight="1">
      <c r="A88" s="12"/>
      <c r="B88" s="13" t="e">
        <f>VLOOKUP(A88,入库表!C$4:D$700,2,0)</f>
        <v>#N/A</v>
      </c>
      <c r="C88" s="14" t="e">
        <f>VLOOKUP(A88,入库表!C$4:E$800,3,0)</f>
        <v>#N/A</v>
      </c>
      <c r="D88" s="15"/>
      <c r="E88" s="16"/>
      <c r="F88" s="17">
        <f t="shared" si="16"/>
        <v>0</v>
      </c>
      <c r="G88" s="18">
        <f t="shared" si="17"/>
        <v>0</v>
      </c>
      <c r="H88" s="17">
        <f t="shared" si="15"/>
        <v>0</v>
      </c>
      <c r="I88" s="18">
        <f t="shared" si="18"/>
        <v>0</v>
      </c>
      <c r="J88" s="21">
        <f t="shared" si="19"/>
        <v>0</v>
      </c>
      <c r="K88" s="18">
        <f t="shared" si="20"/>
        <v>0</v>
      </c>
      <c r="L88" s="22">
        <f t="shared" si="21"/>
        <v>0</v>
      </c>
      <c r="M88" s="23"/>
      <c r="N88" s="24">
        <f t="shared" si="22"/>
        <v>0</v>
      </c>
    </row>
    <row r="89" spans="1:14" ht="20.100000000000001" customHeight="1">
      <c r="A89" s="12"/>
      <c r="B89" s="13" t="e">
        <f>VLOOKUP(A89,入库表!C$4:D$700,2,0)</f>
        <v>#N/A</v>
      </c>
      <c r="C89" s="14" t="e">
        <f>VLOOKUP(A89,入库表!C$4:E$800,3,0)</f>
        <v>#N/A</v>
      </c>
      <c r="D89" s="15"/>
      <c r="E89" s="16"/>
      <c r="F89" s="17">
        <f t="shared" si="16"/>
        <v>0</v>
      </c>
      <c r="G89" s="18">
        <f t="shared" si="17"/>
        <v>0</v>
      </c>
      <c r="H89" s="17">
        <f t="shared" si="15"/>
        <v>0</v>
      </c>
      <c r="I89" s="18">
        <f t="shared" si="18"/>
        <v>0</v>
      </c>
      <c r="J89" s="21">
        <f t="shared" si="19"/>
        <v>0</v>
      </c>
      <c r="K89" s="18">
        <f t="shared" si="20"/>
        <v>0</v>
      </c>
      <c r="L89" s="22">
        <f t="shared" si="21"/>
        <v>0</v>
      </c>
      <c r="M89" s="23"/>
      <c r="N89" s="24">
        <f t="shared" si="22"/>
        <v>0</v>
      </c>
    </row>
    <row r="90" spans="1:14" ht="20.100000000000001" customHeight="1">
      <c r="A90" s="12"/>
      <c r="B90" s="13" t="e">
        <f>VLOOKUP(A90,入库表!C$4:D$700,2,0)</f>
        <v>#N/A</v>
      </c>
      <c r="C90" s="14" t="e">
        <f>VLOOKUP(A90,入库表!C$4:E$800,3,0)</f>
        <v>#N/A</v>
      </c>
      <c r="D90" s="15"/>
      <c r="E90" s="16"/>
      <c r="F90" s="17">
        <f t="shared" si="16"/>
        <v>0</v>
      </c>
      <c r="G90" s="18">
        <f t="shared" si="17"/>
        <v>0</v>
      </c>
      <c r="H90" s="17">
        <f t="shared" si="15"/>
        <v>0</v>
      </c>
      <c r="I90" s="18">
        <f t="shared" si="18"/>
        <v>0</v>
      </c>
      <c r="J90" s="21">
        <f t="shared" si="19"/>
        <v>0</v>
      </c>
      <c r="K90" s="18">
        <f t="shared" si="20"/>
        <v>0</v>
      </c>
      <c r="L90" s="22">
        <f t="shared" si="21"/>
        <v>0</v>
      </c>
      <c r="M90" s="23"/>
      <c r="N90" s="24">
        <f t="shared" si="22"/>
        <v>0</v>
      </c>
    </row>
    <row r="91" spans="1:14" ht="20.100000000000001" customHeight="1">
      <c r="A91" s="12"/>
      <c r="B91" s="13" t="e">
        <f>VLOOKUP(A91,入库表!C$4:D$700,2,0)</f>
        <v>#N/A</v>
      </c>
      <c r="C91" s="14" t="e">
        <f>VLOOKUP(A91,入库表!C$4:E$800,3,0)</f>
        <v>#N/A</v>
      </c>
      <c r="D91" s="15"/>
      <c r="E91" s="16"/>
      <c r="F91" s="17">
        <f t="shared" si="16"/>
        <v>0</v>
      </c>
      <c r="G91" s="18">
        <f t="shared" si="17"/>
        <v>0</v>
      </c>
      <c r="H91" s="17">
        <f t="shared" si="15"/>
        <v>0</v>
      </c>
      <c r="I91" s="18">
        <f t="shared" si="18"/>
        <v>0</v>
      </c>
      <c r="J91" s="21">
        <f t="shared" si="19"/>
        <v>0</v>
      </c>
      <c r="K91" s="18">
        <f t="shared" si="20"/>
        <v>0</v>
      </c>
      <c r="L91" s="22">
        <f t="shared" si="21"/>
        <v>0</v>
      </c>
      <c r="M91" s="23"/>
      <c r="N91" s="24">
        <f t="shared" si="22"/>
        <v>0</v>
      </c>
    </row>
    <row r="92" spans="1:14" ht="20.100000000000001" customHeight="1">
      <c r="A92" s="12"/>
      <c r="B92" s="13" t="e">
        <f>VLOOKUP(A92,入库表!C$4:D$700,2,0)</f>
        <v>#N/A</v>
      </c>
      <c r="C92" s="14" t="e">
        <f>VLOOKUP(A92,入库表!C$4:E$800,3,0)</f>
        <v>#N/A</v>
      </c>
      <c r="D92" s="15"/>
      <c r="E92" s="16"/>
      <c r="F92" s="17">
        <f t="shared" si="16"/>
        <v>0</v>
      </c>
      <c r="G92" s="18">
        <f t="shared" si="17"/>
        <v>0</v>
      </c>
      <c r="H92" s="17">
        <f t="shared" si="15"/>
        <v>0</v>
      </c>
      <c r="I92" s="18">
        <f t="shared" si="18"/>
        <v>0</v>
      </c>
      <c r="J92" s="21">
        <f t="shared" si="19"/>
        <v>0</v>
      </c>
      <c r="K92" s="18">
        <f t="shared" si="20"/>
        <v>0</v>
      </c>
      <c r="L92" s="22">
        <f t="shared" si="21"/>
        <v>0</v>
      </c>
      <c r="M92" s="23"/>
      <c r="N92" s="24">
        <f t="shared" si="22"/>
        <v>0</v>
      </c>
    </row>
    <row r="93" spans="1:14" ht="20.100000000000001" customHeight="1">
      <c r="A93" s="12"/>
      <c r="B93" s="13" t="e">
        <f>VLOOKUP(A93,入库表!C$4:D$700,2,0)</f>
        <v>#N/A</v>
      </c>
      <c r="C93" s="14" t="e">
        <f>VLOOKUP(A93,入库表!C$4:E$800,3,0)</f>
        <v>#N/A</v>
      </c>
      <c r="D93" s="15"/>
      <c r="E93" s="16"/>
      <c r="F93" s="17">
        <f t="shared" si="16"/>
        <v>0</v>
      </c>
      <c r="G93" s="18">
        <f t="shared" si="17"/>
        <v>0</v>
      </c>
      <c r="H93" s="17">
        <f t="shared" si="15"/>
        <v>0</v>
      </c>
      <c r="I93" s="18">
        <f t="shared" si="18"/>
        <v>0</v>
      </c>
      <c r="J93" s="21">
        <f t="shared" si="19"/>
        <v>0</v>
      </c>
      <c r="K93" s="18">
        <f t="shared" si="20"/>
        <v>0</v>
      </c>
      <c r="L93" s="22">
        <f t="shared" si="21"/>
        <v>0</v>
      </c>
      <c r="M93" s="23"/>
      <c r="N93" s="24">
        <f t="shared" si="22"/>
        <v>0</v>
      </c>
    </row>
    <row r="94" spans="1:14" ht="20.100000000000001" customHeight="1">
      <c r="A94" s="12"/>
      <c r="B94" s="13" t="e">
        <f>VLOOKUP(A94,入库表!C$4:D$700,2,0)</f>
        <v>#N/A</v>
      </c>
      <c r="C94" s="14" t="e">
        <f>VLOOKUP(A94,入库表!C$4:E$800,3,0)</f>
        <v>#N/A</v>
      </c>
      <c r="D94" s="15"/>
      <c r="E94" s="16"/>
      <c r="F94" s="17">
        <f t="shared" si="16"/>
        <v>0</v>
      </c>
      <c r="G94" s="18">
        <f t="shared" si="17"/>
        <v>0</v>
      </c>
      <c r="H94" s="17">
        <f t="shared" si="15"/>
        <v>0</v>
      </c>
      <c r="I94" s="18">
        <f t="shared" si="18"/>
        <v>0</v>
      </c>
      <c r="J94" s="21">
        <f t="shared" si="19"/>
        <v>0</v>
      </c>
      <c r="K94" s="18">
        <f t="shared" si="20"/>
        <v>0</v>
      </c>
      <c r="L94" s="22">
        <f t="shared" si="21"/>
        <v>0</v>
      </c>
      <c r="M94" s="23"/>
      <c r="N94" s="24">
        <f t="shared" si="22"/>
        <v>0</v>
      </c>
    </row>
    <row r="95" spans="1:14" ht="20.100000000000001" customHeight="1">
      <c r="A95" s="12"/>
      <c r="B95" s="13" t="e">
        <f>VLOOKUP(A95,入库表!C$4:D$700,2,0)</f>
        <v>#N/A</v>
      </c>
      <c r="C95" s="14" t="e">
        <f>VLOOKUP(A95,入库表!C$4:E$800,3,0)</f>
        <v>#N/A</v>
      </c>
      <c r="D95" s="15"/>
      <c r="E95" s="16"/>
      <c r="F95" s="17">
        <f t="shared" si="16"/>
        <v>0</v>
      </c>
      <c r="G95" s="18">
        <f t="shared" si="17"/>
        <v>0</v>
      </c>
      <c r="H95" s="17">
        <f t="shared" si="15"/>
        <v>0</v>
      </c>
      <c r="I95" s="18">
        <f t="shared" si="18"/>
        <v>0</v>
      </c>
      <c r="J95" s="21">
        <f t="shared" si="19"/>
        <v>0</v>
      </c>
      <c r="K95" s="18">
        <f t="shared" si="20"/>
        <v>0</v>
      </c>
      <c r="L95" s="22">
        <f t="shared" si="21"/>
        <v>0</v>
      </c>
      <c r="M95" s="23"/>
      <c r="N95" s="24">
        <f t="shared" si="22"/>
        <v>0</v>
      </c>
    </row>
    <row r="96" spans="1:14" ht="20.100000000000001" customHeight="1">
      <c r="A96" s="12"/>
      <c r="B96" s="13" t="e">
        <f>VLOOKUP(A96,入库表!C$4:D$700,2,0)</f>
        <v>#N/A</v>
      </c>
      <c r="C96" s="14" t="e">
        <f>VLOOKUP(A96,入库表!C$4:E$800,3,0)</f>
        <v>#N/A</v>
      </c>
      <c r="D96" s="15"/>
      <c r="E96" s="16"/>
      <c r="F96" s="17">
        <f t="shared" si="16"/>
        <v>0</v>
      </c>
      <c r="G96" s="18">
        <f t="shared" si="17"/>
        <v>0</v>
      </c>
      <c r="H96" s="17">
        <f t="shared" si="15"/>
        <v>0</v>
      </c>
      <c r="I96" s="18">
        <f t="shared" si="18"/>
        <v>0</v>
      </c>
      <c r="J96" s="21">
        <f t="shared" si="19"/>
        <v>0</v>
      </c>
      <c r="K96" s="18">
        <f t="shared" si="20"/>
        <v>0</v>
      </c>
      <c r="L96" s="22">
        <f t="shared" si="21"/>
        <v>0</v>
      </c>
      <c r="M96" s="23"/>
      <c r="N96" s="24">
        <f t="shared" si="22"/>
        <v>0</v>
      </c>
    </row>
    <row r="97" spans="1:14" ht="20.100000000000001" customHeight="1">
      <c r="A97" s="12"/>
      <c r="B97" s="13" t="e">
        <f>VLOOKUP(A97,入库表!C$4:D$700,2,0)</f>
        <v>#N/A</v>
      </c>
      <c r="C97" s="14" t="e">
        <f>VLOOKUP(A97,入库表!C$4:E$800,3,0)</f>
        <v>#N/A</v>
      </c>
      <c r="D97" s="15"/>
      <c r="E97" s="16"/>
      <c r="F97" s="17">
        <f t="shared" si="16"/>
        <v>0</v>
      </c>
      <c r="G97" s="18">
        <f t="shared" si="17"/>
        <v>0</v>
      </c>
      <c r="H97" s="17">
        <f t="shared" si="15"/>
        <v>0</v>
      </c>
      <c r="I97" s="18">
        <f t="shared" si="18"/>
        <v>0</v>
      </c>
      <c r="J97" s="21">
        <f t="shared" si="19"/>
        <v>0</v>
      </c>
      <c r="K97" s="18">
        <f t="shared" si="20"/>
        <v>0</v>
      </c>
      <c r="L97" s="22">
        <f t="shared" si="21"/>
        <v>0</v>
      </c>
      <c r="M97" s="23"/>
      <c r="N97" s="24">
        <f t="shared" si="22"/>
        <v>0</v>
      </c>
    </row>
    <row r="98" spans="1:14" ht="20.100000000000001" customHeight="1">
      <c r="A98" s="12"/>
      <c r="B98" s="13" t="e">
        <f>VLOOKUP(A98,入库表!C$4:D$700,2,0)</f>
        <v>#N/A</v>
      </c>
      <c r="C98" s="14" t="e">
        <f>VLOOKUP(A98,入库表!C$4:E$800,3,0)</f>
        <v>#N/A</v>
      </c>
      <c r="D98" s="15"/>
      <c r="E98" s="16"/>
      <c r="F98" s="17">
        <f t="shared" si="16"/>
        <v>0</v>
      </c>
      <c r="G98" s="18">
        <f t="shared" si="17"/>
        <v>0</v>
      </c>
      <c r="H98" s="17">
        <f t="shared" si="15"/>
        <v>0</v>
      </c>
      <c r="I98" s="18">
        <f t="shared" si="18"/>
        <v>0</v>
      </c>
      <c r="J98" s="21">
        <f t="shared" si="19"/>
        <v>0</v>
      </c>
      <c r="K98" s="18">
        <f t="shared" si="20"/>
        <v>0</v>
      </c>
      <c r="L98" s="22">
        <f t="shared" si="21"/>
        <v>0</v>
      </c>
      <c r="M98" s="23"/>
      <c r="N98" s="24">
        <f t="shared" si="22"/>
        <v>0</v>
      </c>
    </row>
    <row r="99" spans="1:14" ht="20.100000000000001" customHeight="1">
      <c r="A99" s="12"/>
      <c r="B99" s="13" t="e">
        <f>VLOOKUP(A99,入库表!C$4:D$700,2,0)</f>
        <v>#N/A</v>
      </c>
      <c r="C99" s="14" t="e">
        <f>VLOOKUP(A99,入库表!C$4:E$800,3,0)</f>
        <v>#N/A</v>
      </c>
      <c r="D99" s="15"/>
      <c r="E99" s="16"/>
      <c r="F99" s="17">
        <f t="shared" si="16"/>
        <v>0</v>
      </c>
      <c r="G99" s="18">
        <f t="shared" si="17"/>
        <v>0</v>
      </c>
      <c r="H99" s="17">
        <f t="shared" si="15"/>
        <v>0</v>
      </c>
      <c r="I99" s="18">
        <f t="shared" si="18"/>
        <v>0</v>
      </c>
      <c r="J99" s="21">
        <f t="shared" si="19"/>
        <v>0</v>
      </c>
      <c r="K99" s="18">
        <f t="shared" si="20"/>
        <v>0</v>
      </c>
      <c r="L99" s="22">
        <f t="shared" si="21"/>
        <v>0</v>
      </c>
      <c r="M99" s="23"/>
      <c r="N99" s="24">
        <f t="shared" si="22"/>
        <v>0</v>
      </c>
    </row>
    <row r="100" spans="1:14" ht="20.100000000000001" customHeight="1">
      <c r="A100" s="12"/>
      <c r="B100" s="13" t="e">
        <f>VLOOKUP(A100,入库表!C$4:D$700,2,0)</f>
        <v>#N/A</v>
      </c>
      <c r="C100" s="14" t="e">
        <f>VLOOKUP(A100,入库表!C$4:E$800,3,0)</f>
        <v>#N/A</v>
      </c>
      <c r="D100" s="15"/>
      <c r="E100" s="16"/>
      <c r="F100" s="17">
        <f t="shared" si="16"/>
        <v>0</v>
      </c>
      <c r="G100" s="18">
        <f t="shared" si="17"/>
        <v>0</v>
      </c>
      <c r="H100" s="17">
        <f t="shared" si="15"/>
        <v>0</v>
      </c>
      <c r="I100" s="18">
        <f t="shared" si="18"/>
        <v>0</v>
      </c>
      <c r="J100" s="21">
        <f t="shared" si="19"/>
        <v>0</v>
      </c>
      <c r="K100" s="18">
        <f t="shared" si="20"/>
        <v>0</v>
      </c>
      <c r="L100" s="22">
        <f t="shared" si="21"/>
        <v>0</v>
      </c>
      <c r="M100" s="23"/>
      <c r="N100" s="24">
        <f t="shared" si="22"/>
        <v>0</v>
      </c>
    </row>
    <row r="101" spans="1:14" ht="20.100000000000001" customHeight="1">
      <c r="A101" s="12"/>
      <c r="B101" s="13" t="e">
        <f>VLOOKUP(A101,入库表!C$4:D$700,2,0)</f>
        <v>#N/A</v>
      </c>
      <c r="C101" s="14" t="e">
        <f>VLOOKUP(A101,入库表!C$4:E$800,3,0)</f>
        <v>#N/A</v>
      </c>
      <c r="D101" s="15"/>
      <c r="E101" s="16"/>
      <c r="F101" s="17">
        <f t="shared" si="16"/>
        <v>0</v>
      </c>
      <c r="G101" s="18">
        <f t="shared" si="17"/>
        <v>0</v>
      </c>
      <c r="H101" s="17">
        <f t="shared" si="15"/>
        <v>0</v>
      </c>
      <c r="I101" s="18">
        <f t="shared" si="18"/>
        <v>0</v>
      </c>
      <c r="J101" s="21">
        <f t="shared" si="19"/>
        <v>0</v>
      </c>
      <c r="K101" s="18">
        <f t="shared" si="20"/>
        <v>0</v>
      </c>
      <c r="L101" s="22">
        <f t="shared" si="21"/>
        <v>0</v>
      </c>
      <c r="M101" s="23"/>
      <c r="N101" s="24">
        <f t="shared" si="22"/>
        <v>0</v>
      </c>
    </row>
    <row r="102" spans="1:14" ht="20.100000000000001" customHeight="1">
      <c r="A102" s="12"/>
      <c r="B102" s="13" t="e">
        <f>VLOOKUP(A102,入库表!C$4:D$700,2,0)</f>
        <v>#N/A</v>
      </c>
      <c r="C102" s="14" t="e">
        <f>VLOOKUP(A102,入库表!C$4:E$800,3,0)</f>
        <v>#N/A</v>
      </c>
      <c r="D102" s="15"/>
      <c r="E102" s="16"/>
      <c r="F102" s="17">
        <f t="shared" si="16"/>
        <v>0</v>
      </c>
      <c r="G102" s="18">
        <f t="shared" si="17"/>
        <v>0</v>
      </c>
      <c r="H102" s="17">
        <f t="shared" si="15"/>
        <v>0</v>
      </c>
      <c r="I102" s="18">
        <f t="shared" si="18"/>
        <v>0</v>
      </c>
      <c r="J102" s="21">
        <f t="shared" si="19"/>
        <v>0</v>
      </c>
      <c r="K102" s="18">
        <f t="shared" si="20"/>
        <v>0</v>
      </c>
      <c r="L102" s="22">
        <f t="shared" si="21"/>
        <v>0</v>
      </c>
      <c r="M102" s="23"/>
      <c r="N102" s="24">
        <f t="shared" si="22"/>
        <v>0</v>
      </c>
    </row>
    <row r="103" spans="1:14" ht="20.100000000000001" customHeight="1">
      <c r="A103" s="12"/>
      <c r="B103" s="13" t="e">
        <f>VLOOKUP(A103,入库表!C$4:D$700,2,0)</f>
        <v>#N/A</v>
      </c>
      <c r="C103" s="14" t="e">
        <f>VLOOKUP(A103,入库表!C$4:E$800,3,0)</f>
        <v>#N/A</v>
      </c>
      <c r="D103" s="15"/>
      <c r="E103" s="16"/>
      <c r="F103" s="17">
        <f t="shared" si="16"/>
        <v>0</v>
      </c>
      <c r="G103" s="18">
        <f t="shared" si="17"/>
        <v>0</v>
      </c>
      <c r="H103" s="17">
        <f t="shared" si="15"/>
        <v>0</v>
      </c>
      <c r="I103" s="18">
        <f t="shared" si="18"/>
        <v>0</v>
      </c>
      <c r="J103" s="21">
        <f t="shared" si="19"/>
        <v>0</v>
      </c>
      <c r="K103" s="18">
        <f t="shared" si="20"/>
        <v>0</v>
      </c>
      <c r="L103" s="22">
        <f t="shared" si="21"/>
        <v>0</v>
      </c>
      <c r="M103" s="23"/>
      <c r="N103" s="24">
        <f t="shared" si="22"/>
        <v>0</v>
      </c>
    </row>
    <row r="104" spans="1:14" ht="20.100000000000001" customHeight="1">
      <c r="A104" s="12"/>
      <c r="B104" s="13" t="e">
        <f>VLOOKUP(A104,入库表!C$4:D$700,2,0)</f>
        <v>#N/A</v>
      </c>
      <c r="C104" s="14" t="e">
        <f>VLOOKUP(A104,入库表!C$4:E$800,3,0)</f>
        <v>#N/A</v>
      </c>
      <c r="D104" s="15"/>
      <c r="E104" s="16"/>
      <c r="F104" s="17">
        <f t="shared" si="16"/>
        <v>0</v>
      </c>
      <c r="G104" s="18">
        <f t="shared" si="17"/>
        <v>0</v>
      </c>
      <c r="H104" s="17">
        <f t="shared" si="15"/>
        <v>0</v>
      </c>
      <c r="I104" s="18">
        <f t="shared" si="18"/>
        <v>0</v>
      </c>
      <c r="J104" s="21">
        <f t="shared" si="19"/>
        <v>0</v>
      </c>
      <c r="K104" s="18">
        <f t="shared" si="20"/>
        <v>0</v>
      </c>
      <c r="L104" s="22">
        <f t="shared" si="21"/>
        <v>0</v>
      </c>
      <c r="M104" s="23"/>
      <c r="N104" s="24">
        <f t="shared" si="22"/>
        <v>0</v>
      </c>
    </row>
    <row r="105" spans="1:14" ht="20.100000000000001" customHeight="1">
      <c r="A105" s="12"/>
      <c r="B105" s="13" t="e">
        <f>VLOOKUP(A105,入库表!C$4:D$700,2,0)</f>
        <v>#N/A</v>
      </c>
      <c r="C105" s="14" t="e">
        <f>VLOOKUP(A105,入库表!C$4:E$800,3,0)</f>
        <v>#N/A</v>
      </c>
      <c r="D105" s="15"/>
      <c r="E105" s="16"/>
      <c r="F105" s="17">
        <f t="shared" si="16"/>
        <v>0</v>
      </c>
      <c r="G105" s="18">
        <f t="shared" si="17"/>
        <v>0</v>
      </c>
      <c r="H105" s="17">
        <f t="shared" si="15"/>
        <v>0</v>
      </c>
      <c r="I105" s="18">
        <f t="shared" si="18"/>
        <v>0</v>
      </c>
      <c r="J105" s="21">
        <f t="shared" si="19"/>
        <v>0</v>
      </c>
      <c r="K105" s="18">
        <f t="shared" si="20"/>
        <v>0</v>
      </c>
      <c r="L105" s="22">
        <f t="shared" si="21"/>
        <v>0</v>
      </c>
      <c r="M105" s="23"/>
      <c r="N105" s="24">
        <f t="shared" si="22"/>
        <v>0</v>
      </c>
    </row>
    <row r="106" spans="1:14" ht="20.100000000000001" customHeight="1">
      <c r="A106" s="12"/>
      <c r="B106" s="13" t="e">
        <f>VLOOKUP(A106,入库表!C$4:D$700,2,0)</f>
        <v>#N/A</v>
      </c>
      <c r="C106" s="14" t="e">
        <f>VLOOKUP(A106,入库表!C$4:E$800,3,0)</f>
        <v>#N/A</v>
      </c>
      <c r="D106" s="15"/>
      <c r="E106" s="16"/>
      <c r="F106" s="17">
        <f t="shared" si="16"/>
        <v>0</v>
      </c>
      <c r="G106" s="18">
        <f t="shared" si="17"/>
        <v>0</v>
      </c>
      <c r="H106" s="17">
        <f t="shared" si="15"/>
        <v>0</v>
      </c>
      <c r="I106" s="18">
        <f t="shared" si="18"/>
        <v>0</v>
      </c>
      <c r="J106" s="21">
        <f t="shared" si="19"/>
        <v>0</v>
      </c>
      <c r="K106" s="18">
        <f t="shared" si="20"/>
        <v>0</v>
      </c>
      <c r="L106" s="22">
        <f t="shared" si="21"/>
        <v>0</v>
      </c>
      <c r="M106" s="23"/>
      <c r="N106" s="24">
        <f t="shared" si="22"/>
        <v>0</v>
      </c>
    </row>
    <row r="107" spans="1:14" ht="20.100000000000001" customHeight="1">
      <c r="A107" s="12"/>
      <c r="B107" s="13" t="e">
        <f>VLOOKUP(A107,入库表!C$4:D$700,2,0)</f>
        <v>#N/A</v>
      </c>
      <c r="C107" s="14" t="e">
        <f>VLOOKUP(A107,入库表!C$4:E$800,3,0)</f>
        <v>#N/A</v>
      </c>
      <c r="D107" s="15"/>
      <c r="E107" s="16"/>
      <c r="F107" s="17">
        <f t="shared" si="16"/>
        <v>0</v>
      </c>
      <c r="G107" s="18">
        <f t="shared" si="17"/>
        <v>0</v>
      </c>
      <c r="H107" s="17">
        <f t="shared" si="15"/>
        <v>0</v>
      </c>
      <c r="I107" s="18">
        <f t="shared" si="18"/>
        <v>0</v>
      </c>
      <c r="J107" s="21">
        <f t="shared" si="19"/>
        <v>0</v>
      </c>
      <c r="K107" s="18">
        <f t="shared" si="20"/>
        <v>0</v>
      </c>
      <c r="L107" s="22">
        <f t="shared" si="21"/>
        <v>0</v>
      </c>
      <c r="M107" s="23"/>
      <c r="N107" s="24">
        <f t="shared" si="22"/>
        <v>0</v>
      </c>
    </row>
    <row r="108" spans="1:14" ht="20.100000000000001" customHeight="1">
      <c r="A108" s="12"/>
      <c r="B108" s="13" t="e">
        <f>VLOOKUP(A108,入库表!C$4:D$700,2,0)</f>
        <v>#N/A</v>
      </c>
      <c r="C108" s="14" t="e">
        <f>VLOOKUP(A108,入库表!C$4:E$800,3,0)</f>
        <v>#N/A</v>
      </c>
      <c r="D108" s="15"/>
      <c r="E108" s="16"/>
      <c r="F108" s="17">
        <f t="shared" si="16"/>
        <v>0</v>
      </c>
      <c r="G108" s="18">
        <f t="shared" si="17"/>
        <v>0</v>
      </c>
      <c r="H108" s="17">
        <f t="shared" si="15"/>
        <v>0</v>
      </c>
      <c r="I108" s="18">
        <f t="shared" si="18"/>
        <v>0</v>
      </c>
      <c r="J108" s="21">
        <f t="shared" si="19"/>
        <v>0</v>
      </c>
      <c r="K108" s="18">
        <f t="shared" si="20"/>
        <v>0</v>
      </c>
      <c r="L108" s="22">
        <f t="shared" si="21"/>
        <v>0</v>
      </c>
      <c r="M108" s="23"/>
      <c r="N108" s="24">
        <f t="shared" si="22"/>
        <v>0</v>
      </c>
    </row>
    <row r="109" spans="1:14" ht="20.100000000000001" customHeight="1">
      <c r="A109" s="12"/>
      <c r="B109" s="13" t="e">
        <f>VLOOKUP(A109,入库表!C$4:D$700,2,0)</f>
        <v>#N/A</v>
      </c>
      <c r="C109" s="14" t="e">
        <f>VLOOKUP(A109,入库表!C$4:E$800,3,0)</f>
        <v>#N/A</v>
      </c>
      <c r="D109" s="15"/>
      <c r="E109" s="16"/>
      <c r="F109" s="17">
        <f t="shared" si="16"/>
        <v>0</v>
      </c>
      <c r="G109" s="18">
        <f t="shared" si="17"/>
        <v>0</v>
      </c>
      <c r="H109" s="17">
        <f t="shared" si="15"/>
        <v>0</v>
      </c>
      <c r="I109" s="18">
        <f t="shared" si="18"/>
        <v>0</v>
      </c>
      <c r="J109" s="21">
        <f t="shared" si="19"/>
        <v>0</v>
      </c>
      <c r="K109" s="18">
        <f t="shared" si="20"/>
        <v>0</v>
      </c>
      <c r="L109" s="22">
        <f t="shared" si="21"/>
        <v>0</v>
      </c>
      <c r="M109" s="23"/>
      <c r="N109" s="24">
        <f t="shared" si="22"/>
        <v>0</v>
      </c>
    </row>
    <row r="110" spans="1:14" ht="20.100000000000001" customHeight="1">
      <c r="A110" s="12"/>
      <c r="B110" s="13" t="e">
        <f>VLOOKUP(A110,入库表!C$4:D$700,2,0)</f>
        <v>#N/A</v>
      </c>
      <c r="C110" s="14" t="e">
        <f>VLOOKUP(A110,入库表!C$4:E$800,3,0)</f>
        <v>#N/A</v>
      </c>
      <c r="D110" s="15"/>
      <c r="E110" s="16"/>
      <c r="F110" s="17">
        <f t="shared" si="16"/>
        <v>0</v>
      </c>
      <c r="G110" s="18">
        <f t="shared" si="17"/>
        <v>0</v>
      </c>
      <c r="H110" s="17">
        <f t="shared" si="15"/>
        <v>0</v>
      </c>
      <c r="I110" s="18">
        <f t="shared" si="18"/>
        <v>0</v>
      </c>
      <c r="J110" s="21">
        <f t="shared" si="19"/>
        <v>0</v>
      </c>
      <c r="K110" s="18">
        <f t="shared" si="20"/>
        <v>0</v>
      </c>
      <c r="L110" s="22">
        <f t="shared" si="21"/>
        <v>0</v>
      </c>
      <c r="M110" s="23"/>
      <c r="N110" s="24">
        <f t="shared" si="22"/>
        <v>0</v>
      </c>
    </row>
    <row r="111" spans="1:14" ht="20.100000000000001" customHeight="1">
      <c r="A111" s="12"/>
      <c r="B111" s="13" t="e">
        <f>VLOOKUP(A111,入库表!C$4:D$700,2,0)</f>
        <v>#N/A</v>
      </c>
      <c r="C111" s="14" t="e">
        <f>VLOOKUP(A111,入库表!C$4:E$800,3,0)</f>
        <v>#N/A</v>
      </c>
      <c r="D111" s="15"/>
      <c r="E111" s="16"/>
      <c r="F111" s="17">
        <f t="shared" si="16"/>
        <v>0</v>
      </c>
      <c r="G111" s="18">
        <f t="shared" si="17"/>
        <v>0</v>
      </c>
      <c r="H111" s="17">
        <f t="shared" si="15"/>
        <v>0</v>
      </c>
      <c r="I111" s="18">
        <f t="shared" si="18"/>
        <v>0</v>
      </c>
      <c r="J111" s="21">
        <f t="shared" si="19"/>
        <v>0</v>
      </c>
      <c r="K111" s="18">
        <f t="shared" si="20"/>
        <v>0</v>
      </c>
      <c r="L111" s="22">
        <f t="shared" si="21"/>
        <v>0</v>
      </c>
      <c r="M111" s="23"/>
      <c r="N111" s="24">
        <f t="shared" si="22"/>
        <v>0</v>
      </c>
    </row>
    <row r="112" spans="1:14" ht="20.100000000000001" customHeight="1">
      <c r="A112" s="12"/>
      <c r="B112" s="13" t="e">
        <f>VLOOKUP(A112,入库表!C$4:D$700,2,0)</f>
        <v>#N/A</v>
      </c>
      <c r="C112" s="14" t="e">
        <f>VLOOKUP(A112,入库表!C$4:E$800,3,0)</f>
        <v>#N/A</v>
      </c>
      <c r="D112" s="15"/>
      <c r="E112" s="16"/>
      <c r="F112" s="17">
        <f t="shared" si="16"/>
        <v>0</v>
      </c>
      <c r="G112" s="18">
        <f t="shared" si="17"/>
        <v>0</v>
      </c>
      <c r="H112" s="17">
        <f t="shared" si="15"/>
        <v>0</v>
      </c>
      <c r="I112" s="18">
        <f t="shared" si="18"/>
        <v>0</v>
      </c>
      <c r="J112" s="21">
        <f t="shared" si="19"/>
        <v>0</v>
      </c>
      <c r="K112" s="18">
        <f t="shared" si="20"/>
        <v>0</v>
      </c>
      <c r="L112" s="22">
        <f t="shared" si="21"/>
        <v>0</v>
      </c>
      <c r="M112" s="23"/>
      <c r="N112" s="24">
        <f t="shared" si="22"/>
        <v>0</v>
      </c>
    </row>
    <row r="113" spans="1:14" ht="20.100000000000001" customHeight="1">
      <c r="A113" s="12"/>
      <c r="B113" s="13" t="e">
        <f>VLOOKUP(A113,入库表!C$4:D$700,2,0)</f>
        <v>#N/A</v>
      </c>
      <c r="C113" s="14" t="e">
        <f>VLOOKUP(A113,入库表!C$4:E$800,3,0)</f>
        <v>#N/A</v>
      </c>
      <c r="D113" s="15"/>
      <c r="E113" s="16"/>
      <c r="F113" s="17">
        <f t="shared" si="16"/>
        <v>0</v>
      </c>
      <c r="G113" s="18">
        <f t="shared" si="17"/>
        <v>0</v>
      </c>
      <c r="H113" s="17">
        <f t="shared" si="15"/>
        <v>0</v>
      </c>
      <c r="I113" s="18">
        <f t="shared" si="18"/>
        <v>0</v>
      </c>
      <c r="J113" s="21">
        <f t="shared" si="19"/>
        <v>0</v>
      </c>
      <c r="K113" s="18">
        <f t="shared" si="20"/>
        <v>0</v>
      </c>
      <c r="L113" s="22">
        <f t="shared" si="21"/>
        <v>0</v>
      </c>
      <c r="M113" s="23"/>
      <c r="N113" s="24">
        <f t="shared" si="22"/>
        <v>0</v>
      </c>
    </row>
    <row r="114" spans="1:14" ht="20.100000000000001" customHeight="1">
      <c r="A114" s="12"/>
      <c r="B114" s="13" t="e">
        <f>VLOOKUP(A114,入库表!C$4:D$700,2,0)</f>
        <v>#N/A</v>
      </c>
      <c r="C114" s="14" t="e">
        <f>VLOOKUP(A114,入库表!C$4:E$800,3,0)</f>
        <v>#N/A</v>
      </c>
      <c r="D114" s="15"/>
      <c r="E114" s="16"/>
      <c r="F114" s="17">
        <f t="shared" si="16"/>
        <v>0</v>
      </c>
      <c r="G114" s="18">
        <f t="shared" si="17"/>
        <v>0</v>
      </c>
      <c r="H114" s="17">
        <f t="shared" si="15"/>
        <v>0</v>
      </c>
      <c r="I114" s="18">
        <f t="shared" si="18"/>
        <v>0</v>
      </c>
      <c r="J114" s="21">
        <f t="shared" si="19"/>
        <v>0</v>
      </c>
      <c r="K114" s="18">
        <f t="shared" si="20"/>
        <v>0</v>
      </c>
      <c r="L114" s="22">
        <f t="shared" si="21"/>
        <v>0</v>
      </c>
      <c r="M114" s="23"/>
      <c r="N114" s="24">
        <f t="shared" si="22"/>
        <v>0</v>
      </c>
    </row>
    <row r="115" spans="1:14" ht="20.100000000000001" customHeight="1">
      <c r="A115" s="12"/>
      <c r="B115" s="13" t="e">
        <f>VLOOKUP(A115,入库表!C$4:D$700,2,0)</f>
        <v>#N/A</v>
      </c>
      <c r="C115" s="14" t="e">
        <f>VLOOKUP(A115,入库表!C$4:E$800,3,0)</f>
        <v>#N/A</v>
      </c>
      <c r="D115" s="15"/>
      <c r="E115" s="16"/>
      <c r="F115" s="17">
        <f t="shared" si="16"/>
        <v>0</v>
      </c>
      <c r="G115" s="18">
        <f t="shared" si="17"/>
        <v>0</v>
      </c>
      <c r="H115" s="17">
        <f t="shared" si="15"/>
        <v>0</v>
      </c>
      <c r="I115" s="18">
        <f t="shared" si="18"/>
        <v>0</v>
      </c>
      <c r="J115" s="21">
        <f t="shared" si="19"/>
        <v>0</v>
      </c>
      <c r="K115" s="18">
        <f t="shared" si="20"/>
        <v>0</v>
      </c>
      <c r="L115" s="22">
        <f t="shared" si="21"/>
        <v>0</v>
      </c>
      <c r="M115" s="23"/>
      <c r="N115" s="24">
        <f t="shared" si="22"/>
        <v>0</v>
      </c>
    </row>
    <row r="116" spans="1:14" ht="20.100000000000001" customHeight="1">
      <c r="A116" s="12"/>
      <c r="B116" s="13" t="e">
        <f>VLOOKUP(A116,入库表!C$4:D$700,2,0)</f>
        <v>#N/A</v>
      </c>
      <c r="C116" s="14" t="e">
        <f>VLOOKUP(A116,入库表!C$4:E$800,3,0)</f>
        <v>#N/A</v>
      </c>
      <c r="D116" s="15"/>
      <c r="E116" s="16"/>
      <c r="F116" s="17">
        <f t="shared" si="16"/>
        <v>0</v>
      </c>
      <c r="G116" s="18">
        <f t="shared" si="17"/>
        <v>0</v>
      </c>
      <c r="H116" s="17">
        <f t="shared" si="15"/>
        <v>0</v>
      </c>
      <c r="I116" s="18">
        <f t="shared" si="18"/>
        <v>0</v>
      </c>
      <c r="J116" s="21">
        <f t="shared" si="19"/>
        <v>0</v>
      </c>
      <c r="K116" s="18">
        <f t="shared" si="20"/>
        <v>0</v>
      </c>
      <c r="L116" s="22">
        <f t="shared" si="21"/>
        <v>0</v>
      </c>
      <c r="M116" s="23"/>
      <c r="N116" s="24">
        <f t="shared" si="22"/>
        <v>0</v>
      </c>
    </row>
    <row r="117" spans="1:14" ht="20.100000000000001" customHeight="1">
      <c r="A117" s="12"/>
      <c r="B117" s="13" t="e">
        <f>VLOOKUP(A117,入库表!C$4:D$700,2,0)</f>
        <v>#N/A</v>
      </c>
      <c r="C117" s="14" t="e">
        <f>VLOOKUP(A117,入库表!C$4:E$800,3,0)</f>
        <v>#N/A</v>
      </c>
      <c r="D117" s="15"/>
      <c r="E117" s="16"/>
      <c r="F117" s="17">
        <f t="shared" si="16"/>
        <v>0</v>
      </c>
      <c r="G117" s="18">
        <f t="shared" si="17"/>
        <v>0</v>
      </c>
      <c r="H117" s="17">
        <f t="shared" si="15"/>
        <v>0</v>
      </c>
      <c r="I117" s="18">
        <f t="shared" si="18"/>
        <v>0</v>
      </c>
      <c r="J117" s="21">
        <f t="shared" si="19"/>
        <v>0</v>
      </c>
      <c r="K117" s="18">
        <f t="shared" si="20"/>
        <v>0</v>
      </c>
      <c r="L117" s="22">
        <f t="shared" si="21"/>
        <v>0</v>
      </c>
      <c r="M117" s="23"/>
      <c r="N117" s="24">
        <f t="shared" si="22"/>
        <v>0</v>
      </c>
    </row>
    <row r="118" spans="1:14" ht="20.100000000000001" customHeight="1">
      <c r="A118" s="12"/>
      <c r="B118" s="13" t="e">
        <f>VLOOKUP(A118,入库表!C$4:D$700,2,0)</f>
        <v>#N/A</v>
      </c>
      <c r="C118" s="14" t="e">
        <f>VLOOKUP(A118,入库表!C$4:E$800,3,0)</f>
        <v>#N/A</v>
      </c>
      <c r="D118" s="15"/>
      <c r="E118" s="16"/>
      <c r="F118" s="17">
        <f t="shared" si="16"/>
        <v>0</v>
      </c>
      <c r="G118" s="18">
        <f t="shared" si="17"/>
        <v>0</v>
      </c>
      <c r="H118" s="17">
        <f t="shared" si="15"/>
        <v>0</v>
      </c>
      <c r="I118" s="18">
        <f t="shared" si="18"/>
        <v>0</v>
      </c>
      <c r="J118" s="21">
        <f t="shared" si="19"/>
        <v>0</v>
      </c>
      <c r="K118" s="18">
        <f t="shared" si="20"/>
        <v>0</v>
      </c>
      <c r="L118" s="22">
        <f t="shared" si="21"/>
        <v>0</v>
      </c>
      <c r="M118" s="23"/>
      <c r="N118" s="24">
        <f t="shared" si="22"/>
        <v>0</v>
      </c>
    </row>
    <row r="119" spans="1:14" ht="20.100000000000001" customHeight="1">
      <c r="A119" s="12"/>
      <c r="B119" s="13" t="e">
        <f>VLOOKUP(A119,入库表!C$4:D$700,2,0)</f>
        <v>#N/A</v>
      </c>
      <c r="C119" s="14" t="e">
        <f>VLOOKUP(A119,入库表!C$4:E$800,3,0)</f>
        <v>#N/A</v>
      </c>
      <c r="D119" s="15"/>
      <c r="E119" s="16"/>
      <c r="F119" s="17">
        <f t="shared" si="16"/>
        <v>0</v>
      </c>
      <c r="G119" s="18">
        <f t="shared" si="17"/>
        <v>0</v>
      </c>
      <c r="H119" s="17">
        <f t="shared" si="15"/>
        <v>0</v>
      </c>
      <c r="I119" s="18">
        <f t="shared" si="18"/>
        <v>0</v>
      </c>
      <c r="J119" s="21">
        <f t="shared" si="19"/>
        <v>0</v>
      </c>
      <c r="K119" s="18">
        <f t="shared" si="20"/>
        <v>0</v>
      </c>
      <c r="L119" s="22">
        <f t="shared" si="21"/>
        <v>0</v>
      </c>
      <c r="M119" s="23"/>
      <c r="N119" s="24">
        <f t="shared" si="22"/>
        <v>0</v>
      </c>
    </row>
    <row r="120" spans="1:14" ht="20.100000000000001" customHeight="1">
      <c r="A120" s="12"/>
      <c r="B120" s="13" t="e">
        <f>VLOOKUP(A120,入库表!C$4:D$700,2,0)</f>
        <v>#N/A</v>
      </c>
      <c r="C120" s="14" t="e">
        <f>VLOOKUP(A120,入库表!C$4:E$800,3,0)</f>
        <v>#N/A</v>
      </c>
      <c r="D120" s="15"/>
      <c r="E120" s="16"/>
      <c r="F120" s="17">
        <f t="shared" si="16"/>
        <v>0</v>
      </c>
      <c r="G120" s="18">
        <f t="shared" si="17"/>
        <v>0</v>
      </c>
      <c r="H120" s="17">
        <f t="shared" si="15"/>
        <v>0</v>
      </c>
      <c r="I120" s="18">
        <f t="shared" si="18"/>
        <v>0</v>
      </c>
      <c r="J120" s="21">
        <f t="shared" si="19"/>
        <v>0</v>
      </c>
      <c r="K120" s="18">
        <f t="shared" si="20"/>
        <v>0</v>
      </c>
      <c r="L120" s="22">
        <f t="shared" si="21"/>
        <v>0</v>
      </c>
      <c r="M120" s="23"/>
      <c r="N120" s="24">
        <f t="shared" si="22"/>
        <v>0</v>
      </c>
    </row>
    <row r="121" spans="1:14" ht="20.100000000000001" customHeight="1">
      <c r="A121" s="12"/>
      <c r="B121" s="13" t="e">
        <f>VLOOKUP(A121,入库表!C$4:D$700,2,0)</f>
        <v>#N/A</v>
      </c>
      <c r="C121" s="14" t="e">
        <f>VLOOKUP(A121,入库表!C$4:E$800,3,0)</f>
        <v>#N/A</v>
      </c>
      <c r="D121" s="15"/>
      <c r="E121" s="16"/>
      <c r="F121" s="17">
        <f t="shared" si="16"/>
        <v>0</v>
      </c>
      <c r="G121" s="18">
        <f t="shared" si="17"/>
        <v>0</v>
      </c>
      <c r="H121" s="17">
        <f t="shared" si="15"/>
        <v>0</v>
      </c>
      <c r="I121" s="18">
        <f t="shared" si="18"/>
        <v>0</v>
      </c>
      <c r="J121" s="21">
        <f t="shared" si="19"/>
        <v>0</v>
      </c>
      <c r="K121" s="18">
        <f t="shared" si="20"/>
        <v>0</v>
      </c>
      <c r="L121" s="22">
        <f t="shared" si="21"/>
        <v>0</v>
      </c>
      <c r="M121" s="23"/>
      <c r="N121" s="24">
        <f t="shared" si="22"/>
        <v>0</v>
      </c>
    </row>
    <row r="122" spans="1:14" ht="20.100000000000001" customHeight="1">
      <c r="A122" s="12"/>
      <c r="B122" s="13" t="e">
        <f>VLOOKUP(A122,入库表!C$4:D$700,2,0)</f>
        <v>#N/A</v>
      </c>
      <c r="C122" s="14" t="e">
        <f>VLOOKUP(A122,入库表!C$4:E$800,3,0)</f>
        <v>#N/A</v>
      </c>
      <c r="D122" s="15"/>
      <c r="E122" s="16"/>
      <c r="F122" s="17">
        <f t="shared" si="16"/>
        <v>0</v>
      </c>
      <c r="G122" s="18">
        <f t="shared" si="17"/>
        <v>0</v>
      </c>
      <c r="H122" s="17">
        <f t="shared" si="15"/>
        <v>0</v>
      </c>
      <c r="I122" s="18">
        <f t="shared" si="18"/>
        <v>0</v>
      </c>
      <c r="J122" s="21">
        <f t="shared" si="19"/>
        <v>0</v>
      </c>
      <c r="K122" s="18">
        <f t="shared" si="20"/>
        <v>0</v>
      </c>
      <c r="L122" s="22">
        <f t="shared" si="21"/>
        <v>0</v>
      </c>
      <c r="M122" s="23"/>
      <c r="N122" s="24">
        <f t="shared" si="22"/>
        <v>0</v>
      </c>
    </row>
    <row r="123" spans="1:14" ht="20.100000000000001" customHeight="1">
      <c r="A123" s="12"/>
      <c r="B123" s="13" t="e">
        <f>VLOOKUP(A123,入库表!C$4:D$700,2,0)</f>
        <v>#N/A</v>
      </c>
      <c r="C123" s="14" t="e">
        <f>VLOOKUP(A123,入库表!C$4:E$800,3,0)</f>
        <v>#N/A</v>
      </c>
      <c r="D123" s="15"/>
      <c r="E123" s="16"/>
      <c r="F123" s="17">
        <f t="shared" si="16"/>
        <v>0</v>
      </c>
      <c r="G123" s="18">
        <f t="shared" si="17"/>
        <v>0</v>
      </c>
      <c r="H123" s="17">
        <f t="shared" si="15"/>
        <v>0</v>
      </c>
      <c r="I123" s="18">
        <f t="shared" si="18"/>
        <v>0</v>
      </c>
      <c r="J123" s="21">
        <f t="shared" si="19"/>
        <v>0</v>
      </c>
      <c r="K123" s="18">
        <f t="shared" si="20"/>
        <v>0</v>
      </c>
      <c r="L123" s="22">
        <f t="shared" si="21"/>
        <v>0</v>
      </c>
      <c r="M123" s="23"/>
      <c r="N123" s="24">
        <f t="shared" si="22"/>
        <v>0</v>
      </c>
    </row>
    <row r="124" spans="1:14" ht="20.100000000000001" customHeight="1">
      <c r="A124" s="12"/>
      <c r="B124" s="13" t="e">
        <f>VLOOKUP(A124,入库表!C$4:D$700,2,0)</f>
        <v>#N/A</v>
      </c>
      <c r="C124" s="14" t="e">
        <f>VLOOKUP(A124,入库表!C$4:E$800,3,0)</f>
        <v>#N/A</v>
      </c>
      <c r="D124" s="15"/>
      <c r="E124" s="16"/>
      <c r="F124" s="17">
        <f t="shared" si="16"/>
        <v>0</v>
      </c>
      <c r="G124" s="18">
        <f t="shared" si="17"/>
        <v>0</v>
      </c>
      <c r="H124" s="17">
        <f t="shared" si="15"/>
        <v>0</v>
      </c>
      <c r="I124" s="18">
        <f t="shared" si="18"/>
        <v>0</v>
      </c>
      <c r="J124" s="21">
        <f t="shared" si="19"/>
        <v>0</v>
      </c>
      <c r="K124" s="18">
        <f t="shared" si="20"/>
        <v>0</v>
      </c>
      <c r="L124" s="22">
        <f t="shared" si="21"/>
        <v>0</v>
      </c>
      <c r="M124" s="23"/>
      <c r="N124" s="24">
        <f t="shared" si="22"/>
        <v>0</v>
      </c>
    </row>
    <row r="125" spans="1:14" ht="20.100000000000001" customHeight="1">
      <c r="A125" s="12"/>
      <c r="B125" s="13" t="e">
        <f>VLOOKUP(A125,入库表!C$4:D$700,2,0)</f>
        <v>#N/A</v>
      </c>
      <c r="C125" s="14" t="e">
        <f>VLOOKUP(A125,入库表!C$4:E$800,3,0)</f>
        <v>#N/A</v>
      </c>
      <c r="D125" s="15"/>
      <c r="E125" s="16"/>
      <c r="F125" s="17">
        <f t="shared" si="16"/>
        <v>0</v>
      </c>
      <c r="G125" s="18">
        <f t="shared" si="17"/>
        <v>0</v>
      </c>
      <c r="H125" s="17">
        <f t="shared" si="15"/>
        <v>0</v>
      </c>
      <c r="I125" s="18">
        <f t="shared" si="18"/>
        <v>0</v>
      </c>
      <c r="J125" s="21">
        <f t="shared" si="19"/>
        <v>0</v>
      </c>
      <c r="K125" s="18">
        <f t="shared" si="20"/>
        <v>0</v>
      </c>
      <c r="L125" s="22">
        <f t="shared" si="21"/>
        <v>0</v>
      </c>
      <c r="M125" s="23"/>
      <c r="N125" s="24">
        <f t="shared" si="22"/>
        <v>0</v>
      </c>
    </row>
    <row r="126" spans="1:14" ht="20.100000000000001" customHeight="1">
      <c r="A126" s="12"/>
      <c r="B126" s="13" t="e">
        <f>VLOOKUP(A126,入库表!C$4:D$700,2,0)</f>
        <v>#N/A</v>
      </c>
      <c r="C126" s="14" t="e">
        <f>VLOOKUP(A126,入库表!C$4:E$800,3,0)</f>
        <v>#N/A</v>
      </c>
      <c r="D126" s="15"/>
      <c r="E126" s="16"/>
      <c r="F126" s="17">
        <f t="shared" si="16"/>
        <v>0</v>
      </c>
      <c r="G126" s="18">
        <f t="shared" si="17"/>
        <v>0</v>
      </c>
      <c r="H126" s="17">
        <f t="shared" si="15"/>
        <v>0</v>
      </c>
      <c r="I126" s="18">
        <f t="shared" si="18"/>
        <v>0</v>
      </c>
      <c r="J126" s="21">
        <f t="shared" si="19"/>
        <v>0</v>
      </c>
      <c r="K126" s="18">
        <f t="shared" si="20"/>
        <v>0</v>
      </c>
      <c r="L126" s="22">
        <f t="shared" si="21"/>
        <v>0</v>
      </c>
      <c r="M126" s="23"/>
      <c r="N126" s="24">
        <f t="shared" si="22"/>
        <v>0</v>
      </c>
    </row>
    <row r="127" spans="1:14" ht="20.100000000000001" customHeight="1">
      <c r="A127" s="12"/>
      <c r="B127" s="13" t="e">
        <f>VLOOKUP(A127,入库表!C$4:D$700,2,0)</f>
        <v>#N/A</v>
      </c>
      <c r="C127" s="14" t="e">
        <f>VLOOKUP(A127,入库表!C$4:E$800,3,0)</f>
        <v>#N/A</v>
      </c>
      <c r="D127" s="15"/>
      <c r="E127" s="16"/>
      <c r="F127" s="17">
        <f t="shared" si="16"/>
        <v>0</v>
      </c>
      <c r="G127" s="18">
        <f t="shared" si="17"/>
        <v>0</v>
      </c>
      <c r="H127" s="17">
        <f t="shared" si="15"/>
        <v>0</v>
      </c>
      <c r="I127" s="18">
        <f t="shared" si="18"/>
        <v>0</v>
      </c>
      <c r="J127" s="21">
        <f t="shared" si="19"/>
        <v>0</v>
      </c>
      <c r="K127" s="18">
        <f t="shared" si="20"/>
        <v>0</v>
      </c>
      <c r="L127" s="22">
        <f t="shared" si="21"/>
        <v>0</v>
      </c>
      <c r="M127" s="23"/>
      <c r="N127" s="24">
        <f t="shared" si="22"/>
        <v>0</v>
      </c>
    </row>
    <row r="128" spans="1:14" ht="20.100000000000001" customHeight="1">
      <c r="A128" s="12"/>
      <c r="B128" s="13" t="e">
        <f>VLOOKUP(A128,入库表!C$4:D$700,2,0)</f>
        <v>#N/A</v>
      </c>
      <c r="C128" s="14" t="e">
        <f>VLOOKUP(A128,入库表!C$4:E$800,3,0)</f>
        <v>#N/A</v>
      </c>
      <c r="D128" s="15"/>
      <c r="E128" s="16"/>
      <c r="F128" s="17">
        <f t="shared" si="16"/>
        <v>0</v>
      </c>
      <c r="G128" s="18">
        <f t="shared" si="17"/>
        <v>0</v>
      </c>
      <c r="H128" s="17">
        <f t="shared" si="15"/>
        <v>0</v>
      </c>
      <c r="I128" s="18">
        <f t="shared" si="18"/>
        <v>0</v>
      </c>
      <c r="J128" s="21">
        <f t="shared" si="19"/>
        <v>0</v>
      </c>
      <c r="K128" s="18">
        <f t="shared" si="20"/>
        <v>0</v>
      </c>
      <c r="L128" s="22">
        <f t="shared" si="21"/>
        <v>0</v>
      </c>
      <c r="M128" s="23"/>
      <c r="N128" s="24">
        <f t="shared" si="22"/>
        <v>0</v>
      </c>
    </row>
    <row r="129" spans="1:14" ht="20.100000000000001" customHeight="1">
      <c r="A129" s="12"/>
      <c r="B129" s="13" t="e">
        <f>VLOOKUP(A129,入库表!C$4:D$700,2,0)</f>
        <v>#N/A</v>
      </c>
      <c r="C129" s="14" t="e">
        <f>VLOOKUP(A129,入库表!C$4:E$800,3,0)</f>
        <v>#N/A</v>
      </c>
      <c r="D129" s="15"/>
      <c r="E129" s="16"/>
      <c r="F129" s="17">
        <f t="shared" si="16"/>
        <v>0</v>
      </c>
      <c r="G129" s="18">
        <f t="shared" si="17"/>
        <v>0</v>
      </c>
      <c r="H129" s="17">
        <f t="shared" si="15"/>
        <v>0</v>
      </c>
      <c r="I129" s="18">
        <f t="shared" si="18"/>
        <v>0</v>
      </c>
      <c r="J129" s="21">
        <f t="shared" si="19"/>
        <v>0</v>
      </c>
      <c r="K129" s="18">
        <f t="shared" si="20"/>
        <v>0</v>
      </c>
      <c r="L129" s="22">
        <f t="shared" si="21"/>
        <v>0</v>
      </c>
      <c r="M129" s="23"/>
      <c r="N129" s="24">
        <f t="shared" si="22"/>
        <v>0</v>
      </c>
    </row>
    <row r="130" spans="1:14" ht="20.100000000000001" customHeight="1">
      <c r="A130" s="12"/>
      <c r="B130" s="13" t="e">
        <f>VLOOKUP(A130,入库表!C$4:D$700,2,0)</f>
        <v>#N/A</v>
      </c>
      <c r="C130" s="14" t="e">
        <f>VLOOKUP(A130,入库表!C$4:E$800,3,0)</f>
        <v>#N/A</v>
      </c>
      <c r="D130" s="15"/>
      <c r="E130" s="16"/>
      <c r="F130" s="17">
        <f t="shared" si="16"/>
        <v>0</v>
      </c>
      <c r="G130" s="18">
        <f t="shared" si="17"/>
        <v>0</v>
      </c>
      <c r="H130" s="17">
        <f t="shared" si="15"/>
        <v>0</v>
      </c>
      <c r="I130" s="18">
        <f t="shared" si="18"/>
        <v>0</v>
      </c>
      <c r="J130" s="21">
        <f t="shared" si="19"/>
        <v>0</v>
      </c>
      <c r="K130" s="18">
        <f t="shared" si="20"/>
        <v>0</v>
      </c>
      <c r="L130" s="22">
        <f t="shared" si="21"/>
        <v>0</v>
      </c>
      <c r="M130" s="23"/>
      <c r="N130" s="24">
        <f t="shared" si="22"/>
        <v>0</v>
      </c>
    </row>
    <row r="131" spans="1:14" ht="20.100000000000001" customHeight="1">
      <c r="A131" s="12"/>
      <c r="B131" s="13" t="e">
        <f>VLOOKUP(A131,入库表!C$4:D$700,2,0)</f>
        <v>#N/A</v>
      </c>
      <c r="C131" s="14" t="e">
        <f>VLOOKUP(A131,入库表!C$4:E$800,3,0)</f>
        <v>#N/A</v>
      </c>
      <c r="D131" s="15"/>
      <c r="E131" s="16"/>
      <c r="F131" s="17">
        <f t="shared" si="16"/>
        <v>0</v>
      </c>
      <c r="G131" s="18">
        <f t="shared" si="17"/>
        <v>0</v>
      </c>
      <c r="H131" s="17">
        <f t="shared" si="15"/>
        <v>0</v>
      </c>
      <c r="I131" s="18">
        <f t="shared" si="18"/>
        <v>0</v>
      </c>
      <c r="J131" s="21">
        <f t="shared" si="19"/>
        <v>0</v>
      </c>
      <c r="K131" s="18">
        <f t="shared" si="20"/>
        <v>0</v>
      </c>
      <c r="L131" s="22">
        <f t="shared" si="21"/>
        <v>0</v>
      </c>
      <c r="M131" s="23"/>
      <c r="N131" s="24">
        <f t="shared" si="22"/>
        <v>0</v>
      </c>
    </row>
    <row r="132" spans="1:14" ht="20.100000000000001" customHeight="1">
      <c r="A132" s="12"/>
      <c r="B132" s="13" t="e">
        <f>VLOOKUP(A132,入库表!C$4:D$700,2,0)</f>
        <v>#N/A</v>
      </c>
      <c r="C132" s="14" t="e">
        <f>VLOOKUP(A132,入库表!C$4:E$800,3,0)</f>
        <v>#N/A</v>
      </c>
      <c r="D132" s="15"/>
      <c r="E132" s="16"/>
      <c r="F132" s="17">
        <f t="shared" si="16"/>
        <v>0</v>
      </c>
      <c r="G132" s="18">
        <f t="shared" si="17"/>
        <v>0</v>
      </c>
      <c r="H132" s="17">
        <f t="shared" si="15"/>
        <v>0</v>
      </c>
      <c r="I132" s="18">
        <f t="shared" si="18"/>
        <v>0</v>
      </c>
      <c r="J132" s="21">
        <f t="shared" si="19"/>
        <v>0</v>
      </c>
      <c r="K132" s="18">
        <f t="shared" si="20"/>
        <v>0</v>
      </c>
      <c r="L132" s="22">
        <f t="shared" si="21"/>
        <v>0</v>
      </c>
      <c r="M132" s="23"/>
      <c r="N132" s="24">
        <f t="shared" si="22"/>
        <v>0</v>
      </c>
    </row>
    <row r="133" spans="1:14" ht="20.100000000000001" customHeight="1">
      <c r="A133" s="12"/>
      <c r="B133" s="13" t="e">
        <f>VLOOKUP(A133,入库表!C$4:D$700,2,0)</f>
        <v>#N/A</v>
      </c>
      <c r="C133" s="14" t="e">
        <f>VLOOKUP(A133,入库表!C$4:E$800,3,0)</f>
        <v>#N/A</v>
      </c>
      <c r="D133" s="15"/>
      <c r="E133" s="16"/>
      <c r="F133" s="17">
        <f t="shared" si="16"/>
        <v>0</v>
      </c>
      <c r="G133" s="18">
        <f t="shared" si="17"/>
        <v>0</v>
      </c>
      <c r="H133" s="17">
        <f t="shared" si="15"/>
        <v>0</v>
      </c>
      <c r="I133" s="18">
        <f t="shared" si="18"/>
        <v>0</v>
      </c>
      <c r="J133" s="21">
        <f t="shared" si="19"/>
        <v>0</v>
      </c>
      <c r="K133" s="18">
        <f t="shared" si="20"/>
        <v>0</v>
      </c>
      <c r="L133" s="22">
        <f t="shared" si="21"/>
        <v>0</v>
      </c>
      <c r="M133" s="23"/>
      <c r="N133" s="24">
        <f t="shared" si="22"/>
        <v>0</v>
      </c>
    </row>
    <row r="134" spans="1:14" ht="20.100000000000001" customHeight="1">
      <c r="A134" s="12"/>
      <c r="B134" s="13" t="e">
        <f>VLOOKUP(A134,入库表!C$4:D$700,2,0)</f>
        <v>#N/A</v>
      </c>
      <c r="C134" s="14" t="e">
        <f>VLOOKUP(A134,入库表!C$4:E$800,3,0)</f>
        <v>#N/A</v>
      </c>
      <c r="D134" s="15"/>
      <c r="E134" s="16"/>
      <c r="F134" s="17">
        <f t="shared" si="16"/>
        <v>0</v>
      </c>
      <c r="G134" s="18">
        <f t="shared" si="17"/>
        <v>0</v>
      </c>
      <c r="H134" s="17">
        <f t="shared" si="15"/>
        <v>0</v>
      </c>
      <c r="I134" s="18">
        <f t="shared" si="18"/>
        <v>0</v>
      </c>
      <c r="J134" s="21">
        <f t="shared" si="19"/>
        <v>0</v>
      </c>
      <c r="K134" s="18">
        <f t="shared" si="20"/>
        <v>0</v>
      </c>
      <c r="L134" s="22">
        <f t="shared" si="21"/>
        <v>0</v>
      </c>
      <c r="M134" s="23"/>
      <c r="N134" s="24">
        <f t="shared" si="22"/>
        <v>0</v>
      </c>
    </row>
    <row r="135" spans="1:14" ht="20.100000000000001" customHeight="1">
      <c r="A135" s="12"/>
      <c r="B135" s="13" t="e">
        <f>VLOOKUP(A135,入库表!C$4:D$700,2,0)</f>
        <v>#N/A</v>
      </c>
      <c r="C135" s="14" t="e">
        <f>VLOOKUP(A135,入库表!C$4:E$800,3,0)</f>
        <v>#N/A</v>
      </c>
      <c r="D135" s="15"/>
      <c r="E135" s="16"/>
      <c r="F135" s="17">
        <f t="shared" si="16"/>
        <v>0</v>
      </c>
      <c r="G135" s="18">
        <f t="shared" si="17"/>
        <v>0</v>
      </c>
      <c r="H135" s="17">
        <f t="shared" si="15"/>
        <v>0</v>
      </c>
      <c r="I135" s="18">
        <f t="shared" si="18"/>
        <v>0</v>
      </c>
      <c r="J135" s="21">
        <f t="shared" si="19"/>
        <v>0</v>
      </c>
      <c r="K135" s="18">
        <f t="shared" si="20"/>
        <v>0</v>
      </c>
      <c r="L135" s="22">
        <f t="shared" si="21"/>
        <v>0</v>
      </c>
      <c r="M135" s="23"/>
      <c r="N135" s="24">
        <f t="shared" si="22"/>
        <v>0</v>
      </c>
    </row>
    <row r="136" spans="1:14" ht="20.100000000000001" customHeight="1">
      <c r="A136" s="12"/>
      <c r="B136" s="13" t="e">
        <f>VLOOKUP(A136,入库表!C$4:D$700,2,0)</f>
        <v>#N/A</v>
      </c>
      <c r="C136" s="14" t="e">
        <f>VLOOKUP(A136,入库表!C$4:E$800,3,0)</f>
        <v>#N/A</v>
      </c>
      <c r="D136" s="15"/>
      <c r="E136" s="16"/>
      <c r="F136" s="17">
        <f t="shared" si="16"/>
        <v>0</v>
      </c>
      <c r="G136" s="18">
        <f t="shared" si="17"/>
        <v>0</v>
      </c>
      <c r="H136" s="17">
        <f t="shared" si="15"/>
        <v>0</v>
      </c>
      <c r="I136" s="18">
        <f t="shared" si="18"/>
        <v>0</v>
      </c>
      <c r="J136" s="21">
        <f t="shared" si="19"/>
        <v>0</v>
      </c>
      <c r="K136" s="18">
        <f t="shared" si="20"/>
        <v>0</v>
      </c>
      <c r="L136" s="22">
        <f t="shared" si="21"/>
        <v>0</v>
      </c>
      <c r="M136" s="23"/>
      <c r="N136" s="24">
        <f t="shared" si="22"/>
        <v>0</v>
      </c>
    </row>
    <row r="137" spans="1:14" ht="20.100000000000001" customHeight="1">
      <c r="A137" s="12"/>
      <c r="B137" s="13" t="e">
        <f>VLOOKUP(A137,入库表!C$4:D$700,2,0)</f>
        <v>#N/A</v>
      </c>
      <c r="C137" s="14" t="e">
        <f>VLOOKUP(A137,入库表!C$4:E$800,3,0)</f>
        <v>#N/A</v>
      </c>
      <c r="D137" s="15"/>
      <c r="E137" s="16"/>
      <c r="F137" s="17">
        <f t="shared" si="16"/>
        <v>0</v>
      </c>
      <c r="G137" s="18">
        <f t="shared" si="17"/>
        <v>0</v>
      </c>
      <c r="H137" s="17">
        <f t="shared" si="15"/>
        <v>0</v>
      </c>
      <c r="I137" s="18">
        <f t="shared" si="18"/>
        <v>0</v>
      </c>
      <c r="J137" s="21">
        <f t="shared" si="19"/>
        <v>0</v>
      </c>
      <c r="K137" s="18">
        <f t="shared" si="20"/>
        <v>0</v>
      </c>
      <c r="L137" s="22">
        <f t="shared" si="21"/>
        <v>0</v>
      </c>
      <c r="M137" s="23"/>
      <c r="N137" s="24">
        <f t="shared" si="22"/>
        <v>0</v>
      </c>
    </row>
    <row r="138" spans="1:14" ht="20.100000000000001" customHeight="1">
      <c r="A138" s="12"/>
      <c r="B138" s="13" t="e">
        <f>VLOOKUP(A138,入库表!C$4:D$700,2,0)</f>
        <v>#N/A</v>
      </c>
      <c r="C138" s="14" t="e">
        <f>VLOOKUP(A138,入库表!C$4:E$800,3,0)</f>
        <v>#N/A</v>
      </c>
      <c r="D138" s="15"/>
      <c r="E138" s="16"/>
      <c r="F138" s="17">
        <f t="shared" si="16"/>
        <v>0</v>
      </c>
      <c r="G138" s="18">
        <f t="shared" si="17"/>
        <v>0</v>
      </c>
      <c r="H138" s="17">
        <f t="shared" si="15"/>
        <v>0</v>
      </c>
      <c r="I138" s="18">
        <f t="shared" si="18"/>
        <v>0</v>
      </c>
      <c r="J138" s="21">
        <f t="shared" si="19"/>
        <v>0</v>
      </c>
      <c r="K138" s="18">
        <f t="shared" si="20"/>
        <v>0</v>
      </c>
      <c r="L138" s="22">
        <f t="shared" si="21"/>
        <v>0</v>
      </c>
      <c r="M138" s="23"/>
      <c r="N138" s="24">
        <f t="shared" si="22"/>
        <v>0</v>
      </c>
    </row>
    <row r="139" spans="1:14" ht="20.100000000000001" customHeight="1">
      <c r="A139" s="12"/>
      <c r="B139" s="13" t="e">
        <f>VLOOKUP(A139,入库表!C$4:D$700,2,0)</f>
        <v>#N/A</v>
      </c>
      <c r="C139" s="14" t="e">
        <f>VLOOKUP(A139,入库表!C$4:E$800,3,0)</f>
        <v>#N/A</v>
      </c>
      <c r="D139" s="15"/>
      <c r="E139" s="16"/>
      <c r="F139" s="17">
        <f t="shared" si="16"/>
        <v>0</v>
      </c>
      <c r="G139" s="18">
        <f t="shared" si="17"/>
        <v>0</v>
      </c>
      <c r="H139" s="17">
        <f t="shared" si="15"/>
        <v>0</v>
      </c>
      <c r="I139" s="18">
        <f t="shared" si="18"/>
        <v>0</v>
      </c>
      <c r="J139" s="21">
        <f t="shared" si="19"/>
        <v>0</v>
      </c>
      <c r="K139" s="18">
        <f t="shared" si="20"/>
        <v>0</v>
      </c>
      <c r="L139" s="22">
        <f t="shared" si="21"/>
        <v>0</v>
      </c>
      <c r="M139" s="23"/>
      <c r="N139" s="24">
        <f t="shared" si="22"/>
        <v>0</v>
      </c>
    </row>
    <row r="140" spans="1:14" ht="20.100000000000001" customHeight="1">
      <c r="A140" s="12"/>
      <c r="B140" s="13" t="e">
        <f>VLOOKUP(A140,入库表!C$4:D$700,2,0)</f>
        <v>#N/A</v>
      </c>
      <c r="C140" s="14" t="e">
        <f>VLOOKUP(A140,入库表!C$4:E$800,3,0)</f>
        <v>#N/A</v>
      </c>
      <c r="D140" s="15"/>
      <c r="E140" s="16"/>
      <c r="F140" s="17">
        <f t="shared" si="16"/>
        <v>0</v>
      </c>
      <c r="G140" s="18">
        <f t="shared" si="17"/>
        <v>0</v>
      </c>
      <c r="H140" s="17">
        <f t="shared" si="15"/>
        <v>0</v>
      </c>
      <c r="I140" s="18">
        <f t="shared" si="18"/>
        <v>0</v>
      </c>
      <c r="J140" s="21">
        <f t="shared" si="19"/>
        <v>0</v>
      </c>
      <c r="K140" s="18">
        <f t="shared" si="20"/>
        <v>0</v>
      </c>
      <c r="L140" s="22">
        <f t="shared" si="21"/>
        <v>0</v>
      </c>
      <c r="M140" s="23"/>
      <c r="N140" s="24">
        <f t="shared" si="22"/>
        <v>0</v>
      </c>
    </row>
    <row r="141" spans="1:14" ht="20.100000000000001" customHeight="1">
      <c r="A141" s="12"/>
      <c r="B141" s="13" t="e">
        <f>VLOOKUP(A141,入库表!C$4:D$700,2,0)</f>
        <v>#N/A</v>
      </c>
      <c r="C141" s="14" t="e">
        <f>VLOOKUP(A141,入库表!C$4:E$800,3,0)</f>
        <v>#N/A</v>
      </c>
      <c r="D141" s="15"/>
      <c r="E141" s="16"/>
      <c r="F141" s="17">
        <f t="shared" si="16"/>
        <v>0</v>
      </c>
      <c r="G141" s="18">
        <f t="shared" si="17"/>
        <v>0</v>
      </c>
      <c r="H141" s="17">
        <f t="shared" ref="H141:H204" si="23">SUMIF(codeout,A141,sumout)</f>
        <v>0</v>
      </c>
      <c r="I141" s="18">
        <f t="shared" si="18"/>
        <v>0</v>
      </c>
      <c r="J141" s="21">
        <f t="shared" si="19"/>
        <v>0</v>
      </c>
      <c r="K141" s="18">
        <f t="shared" si="20"/>
        <v>0</v>
      </c>
      <c r="L141" s="22">
        <f t="shared" si="21"/>
        <v>0</v>
      </c>
      <c r="M141" s="23"/>
      <c r="N141" s="24">
        <f t="shared" si="22"/>
        <v>0</v>
      </c>
    </row>
    <row r="142" spans="1:14" ht="20.100000000000001" customHeight="1">
      <c r="A142" s="12"/>
      <c r="B142" s="13" t="e">
        <f>VLOOKUP(A142,入库表!C$4:D$700,2,0)</f>
        <v>#N/A</v>
      </c>
      <c r="C142" s="14" t="e">
        <f>VLOOKUP(A142,入库表!C$4:E$800,3,0)</f>
        <v>#N/A</v>
      </c>
      <c r="D142" s="15"/>
      <c r="E142" s="16"/>
      <c r="F142" s="17">
        <f t="shared" si="16"/>
        <v>0</v>
      </c>
      <c r="G142" s="18">
        <f t="shared" si="17"/>
        <v>0</v>
      </c>
      <c r="H142" s="17">
        <f t="shared" si="23"/>
        <v>0</v>
      </c>
      <c r="I142" s="18">
        <f t="shared" si="18"/>
        <v>0</v>
      </c>
      <c r="J142" s="21">
        <f t="shared" si="19"/>
        <v>0</v>
      </c>
      <c r="K142" s="18">
        <f t="shared" si="20"/>
        <v>0</v>
      </c>
      <c r="L142" s="22">
        <f t="shared" si="21"/>
        <v>0</v>
      </c>
      <c r="M142" s="23"/>
      <c r="N142" s="24">
        <f t="shared" si="22"/>
        <v>0</v>
      </c>
    </row>
    <row r="143" spans="1:14" ht="20.100000000000001" customHeight="1">
      <c r="A143" s="12"/>
      <c r="B143" s="13" t="e">
        <f>VLOOKUP(A143,入库表!C$4:D$700,2,0)</f>
        <v>#N/A</v>
      </c>
      <c r="C143" s="14" t="e">
        <f>VLOOKUP(A143,入库表!C$4:E$800,3,0)</f>
        <v>#N/A</v>
      </c>
      <c r="D143" s="15"/>
      <c r="E143" s="16"/>
      <c r="F143" s="17">
        <f t="shared" si="16"/>
        <v>0</v>
      </c>
      <c r="G143" s="18">
        <f t="shared" si="17"/>
        <v>0</v>
      </c>
      <c r="H143" s="17">
        <f t="shared" si="23"/>
        <v>0</v>
      </c>
      <c r="I143" s="18">
        <f t="shared" si="18"/>
        <v>0</v>
      </c>
      <c r="J143" s="21">
        <f t="shared" si="19"/>
        <v>0</v>
      </c>
      <c r="K143" s="18">
        <f t="shared" si="20"/>
        <v>0</v>
      </c>
      <c r="L143" s="22">
        <f t="shared" si="21"/>
        <v>0</v>
      </c>
      <c r="M143" s="23"/>
      <c r="N143" s="24">
        <f t="shared" si="22"/>
        <v>0</v>
      </c>
    </row>
    <row r="144" spans="1:14" ht="20.100000000000001" customHeight="1">
      <c r="A144" s="12"/>
      <c r="B144" s="13" t="e">
        <f>VLOOKUP(A144,入库表!C$4:D$700,2,0)</f>
        <v>#N/A</v>
      </c>
      <c r="C144" s="14" t="e">
        <f>VLOOKUP(A144,入库表!C$4:E$800,3,0)</f>
        <v>#N/A</v>
      </c>
      <c r="D144" s="15"/>
      <c r="E144" s="16"/>
      <c r="F144" s="17">
        <f t="shared" ref="F144:F207" si="24">SUMIF(codein,A144,sumin)</f>
        <v>0</v>
      </c>
      <c r="G144" s="18">
        <f t="shared" ref="G144:G207" si="25">SUMIF(codein,A144,totalin)</f>
        <v>0</v>
      </c>
      <c r="H144" s="17">
        <f t="shared" si="23"/>
        <v>0</v>
      </c>
      <c r="I144" s="18">
        <f t="shared" ref="I144:I207" si="26">ROUND(H144*L144,2)</f>
        <v>0</v>
      </c>
      <c r="J144" s="21">
        <f t="shared" ref="J144:J207" si="27">D144+F144-H144</f>
        <v>0</v>
      </c>
      <c r="K144" s="18">
        <f t="shared" ref="K144:K207" si="28">E144+G144-I144</f>
        <v>0</v>
      </c>
      <c r="L144" s="22">
        <f t="shared" ref="L144:L207" si="29">IF(E144+G144&lt;&gt;0,(E144+G144)/(D144+F144),0)</f>
        <v>0</v>
      </c>
      <c r="M144" s="23"/>
      <c r="N144" s="24">
        <f t="shared" ref="N144:N207" si="30">IF(J144&lt;M144,"请购",0)</f>
        <v>0</v>
      </c>
    </row>
    <row r="145" spans="1:14" ht="20.100000000000001" customHeight="1">
      <c r="A145" s="12"/>
      <c r="B145" s="13" t="e">
        <f>VLOOKUP(A145,入库表!C$4:D$700,2,0)</f>
        <v>#N/A</v>
      </c>
      <c r="C145" s="14" t="e">
        <f>VLOOKUP(A145,入库表!C$4:E$800,3,0)</f>
        <v>#N/A</v>
      </c>
      <c r="D145" s="15"/>
      <c r="E145" s="16"/>
      <c r="F145" s="17">
        <f t="shared" si="24"/>
        <v>0</v>
      </c>
      <c r="G145" s="18">
        <f t="shared" si="25"/>
        <v>0</v>
      </c>
      <c r="H145" s="17">
        <f t="shared" si="23"/>
        <v>0</v>
      </c>
      <c r="I145" s="18">
        <f t="shared" si="26"/>
        <v>0</v>
      </c>
      <c r="J145" s="21">
        <f t="shared" si="27"/>
        <v>0</v>
      </c>
      <c r="K145" s="18">
        <f t="shared" si="28"/>
        <v>0</v>
      </c>
      <c r="L145" s="22">
        <f t="shared" si="29"/>
        <v>0</v>
      </c>
      <c r="M145" s="23"/>
      <c r="N145" s="24">
        <f t="shared" si="30"/>
        <v>0</v>
      </c>
    </row>
    <row r="146" spans="1:14" ht="20.100000000000001" customHeight="1">
      <c r="A146" s="12"/>
      <c r="B146" s="13" t="e">
        <f>VLOOKUP(A146,入库表!C$4:D$700,2,0)</f>
        <v>#N/A</v>
      </c>
      <c r="C146" s="14" t="e">
        <f>VLOOKUP(A146,入库表!C$4:E$800,3,0)</f>
        <v>#N/A</v>
      </c>
      <c r="D146" s="15"/>
      <c r="E146" s="16"/>
      <c r="F146" s="17">
        <f t="shared" si="24"/>
        <v>0</v>
      </c>
      <c r="G146" s="18">
        <f t="shared" si="25"/>
        <v>0</v>
      </c>
      <c r="H146" s="17">
        <f t="shared" si="23"/>
        <v>0</v>
      </c>
      <c r="I146" s="18">
        <f t="shared" si="26"/>
        <v>0</v>
      </c>
      <c r="J146" s="21">
        <f t="shared" si="27"/>
        <v>0</v>
      </c>
      <c r="K146" s="18">
        <f t="shared" si="28"/>
        <v>0</v>
      </c>
      <c r="L146" s="22">
        <f t="shared" si="29"/>
        <v>0</v>
      </c>
      <c r="M146" s="23"/>
      <c r="N146" s="24">
        <f t="shared" si="30"/>
        <v>0</v>
      </c>
    </row>
    <row r="147" spans="1:14" ht="13.5" customHeight="1">
      <c r="A147" s="12"/>
      <c r="B147" s="13" t="e">
        <f>VLOOKUP(A147,入库表!C$4:D$700,2,0)</f>
        <v>#N/A</v>
      </c>
      <c r="C147" s="14" t="e">
        <f>VLOOKUP(A147,入库表!C$4:E$800,3,0)</f>
        <v>#N/A</v>
      </c>
      <c r="D147" s="15"/>
      <c r="E147" s="16"/>
      <c r="F147" s="17">
        <f t="shared" si="24"/>
        <v>0</v>
      </c>
      <c r="G147" s="18">
        <f t="shared" si="25"/>
        <v>0</v>
      </c>
      <c r="H147" s="17">
        <f t="shared" si="23"/>
        <v>0</v>
      </c>
      <c r="I147" s="18">
        <f t="shared" si="26"/>
        <v>0</v>
      </c>
      <c r="J147" s="21">
        <f t="shared" si="27"/>
        <v>0</v>
      </c>
      <c r="K147" s="18">
        <f t="shared" si="28"/>
        <v>0</v>
      </c>
      <c r="L147" s="22">
        <f t="shared" si="29"/>
        <v>0</v>
      </c>
      <c r="M147" s="23"/>
      <c r="N147" s="24">
        <f t="shared" si="30"/>
        <v>0</v>
      </c>
    </row>
    <row r="148" spans="1:14" ht="13.5" customHeight="1">
      <c r="A148" s="12"/>
      <c r="B148" s="13" t="e">
        <f>VLOOKUP(A148,入库表!C$4:D$700,2,0)</f>
        <v>#N/A</v>
      </c>
      <c r="C148" s="14" t="e">
        <f>VLOOKUP(A148,入库表!C$4:E$800,3,0)</f>
        <v>#N/A</v>
      </c>
      <c r="D148" s="15"/>
      <c r="E148" s="16"/>
      <c r="F148" s="17">
        <f t="shared" si="24"/>
        <v>0</v>
      </c>
      <c r="G148" s="18">
        <f t="shared" si="25"/>
        <v>0</v>
      </c>
      <c r="H148" s="17">
        <f t="shared" si="23"/>
        <v>0</v>
      </c>
      <c r="I148" s="18">
        <f t="shared" si="26"/>
        <v>0</v>
      </c>
      <c r="J148" s="21">
        <f t="shared" si="27"/>
        <v>0</v>
      </c>
      <c r="K148" s="18">
        <f t="shared" si="28"/>
        <v>0</v>
      </c>
      <c r="L148" s="22">
        <f t="shared" si="29"/>
        <v>0</v>
      </c>
      <c r="M148" s="23"/>
      <c r="N148" s="24">
        <f t="shared" si="30"/>
        <v>0</v>
      </c>
    </row>
    <row r="149" spans="1:14" ht="13.5" customHeight="1">
      <c r="A149" s="12"/>
      <c r="B149" s="13" t="e">
        <f>VLOOKUP(A149,入库表!C$4:D$700,2,0)</f>
        <v>#N/A</v>
      </c>
      <c r="C149" s="14" t="e">
        <f>VLOOKUP(A149,入库表!C$4:E$800,3,0)</f>
        <v>#N/A</v>
      </c>
      <c r="D149" s="15"/>
      <c r="E149" s="16"/>
      <c r="F149" s="17">
        <f t="shared" si="24"/>
        <v>0</v>
      </c>
      <c r="G149" s="18">
        <f t="shared" si="25"/>
        <v>0</v>
      </c>
      <c r="H149" s="17">
        <f t="shared" si="23"/>
        <v>0</v>
      </c>
      <c r="I149" s="18">
        <f t="shared" si="26"/>
        <v>0</v>
      </c>
      <c r="J149" s="21">
        <f t="shared" si="27"/>
        <v>0</v>
      </c>
      <c r="K149" s="18">
        <f t="shared" si="28"/>
        <v>0</v>
      </c>
      <c r="L149" s="22">
        <f t="shared" si="29"/>
        <v>0</v>
      </c>
      <c r="M149" s="23"/>
      <c r="N149" s="24">
        <f t="shared" si="30"/>
        <v>0</v>
      </c>
    </row>
    <row r="150" spans="1:14" ht="13.5" customHeight="1">
      <c r="A150" s="12"/>
      <c r="B150" s="13" t="e">
        <f>VLOOKUP(A150,入库表!C$4:D$700,2,0)</f>
        <v>#N/A</v>
      </c>
      <c r="C150" s="14" t="e">
        <f>VLOOKUP(A150,入库表!C$4:E$800,3,0)</f>
        <v>#N/A</v>
      </c>
      <c r="D150" s="15"/>
      <c r="E150" s="16"/>
      <c r="F150" s="17">
        <f t="shared" si="24"/>
        <v>0</v>
      </c>
      <c r="G150" s="18">
        <f t="shared" si="25"/>
        <v>0</v>
      </c>
      <c r="H150" s="17">
        <f t="shared" si="23"/>
        <v>0</v>
      </c>
      <c r="I150" s="18">
        <f t="shared" si="26"/>
        <v>0</v>
      </c>
      <c r="J150" s="21">
        <f t="shared" si="27"/>
        <v>0</v>
      </c>
      <c r="K150" s="18">
        <f t="shared" si="28"/>
        <v>0</v>
      </c>
      <c r="L150" s="22">
        <f t="shared" si="29"/>
        <v>0</v>
      </c>
      <c r="M150" s="23"/>
      <c r="N150" s="24">
        <f t="shared" si="30"/>
        <v>0</v>
      </c>
    </row>
    <row r="151" spans="1:14" ht="13.5" customHeight="1">
      <c r="A151" s="12"/>
      <c r="B151" s="13" t="e">
        <f>VLOOKUP(A151,入库表!C$4:D$700,2,0)</f>
        <v>#N/A</v>
      </c>
      <c r="C151" s="14" t="e">
        <f>VLOOKUP(A151,入库表!C$4:E$800,3,0)</f>
        <v>#N/A</v>
      </c>
      <c r="D151" s="15"/>
      <c r="E151" s="16"/>
      <c r="F151" s="17">
        <f t="shared" si="24"/>
        <v>0</v>
      </c>
      <c r="G151" s="18">
        <f t="shared" si="25"/>
        <v>0</v>
      </c>
      <c r="H151" s="17">
        <f t="shared" si="23"/>
        <v>0</v>
      </c>
      <c r="I151" s="18">
        <f t="shared" si="26"/>
        <v>0</v>
      </c>
      <c r="J151" s="21">
        <f t="shared" si="27"/>
        <v>0</v>
      </c>
      <c r="K151" s="18">
        <f t="shared" si="28"/>
        <v>0</v>
      </c>
      <c r="L151" s="22">
        <f t="shared" si="29"/>
        <v>0</v>
      </c>
      <c r="M151" s="23"/>
      <c r="N151" s="24">
        <f t="shared" si="30"/>
        <v>0</v>
      </c>
    </row>
    <row r="152" spans="1:14" ht="13.5" customHeight="1">
      <c r="A152" s="12"/>
      <c r="B152" s="13" t="e">
        <f>VLOOKUP(A152,入库表!C$4:D$700,2,0)</f>
        <v>#N/A</v>
      </c>
      <c r="C152" s="14" t="e">
        <f>VLOOKUP(A152,入库表!C$4:E$800,3,0)</f>
        <v>#N/A</v>
      </c>
      <c r="D152" s="15"/>
      <c r="E152" s="16"/>
      <c r="F152" s="17">
        <f t="shared" si="24"/>
        <v>0</v>
      </c>
      <c r="G152" s="18">
        <f t="shared" si="25"/>
        <v>0</v>
      </c>
      <c r="H152" s="17">
        <f t="shared" si="23"/>
        <v>0</v>
      </c>
      <c r="I152" s="18">
        <f t="shared" si="26"/>
        <v>0</v>
      </c>
      <c r="J152" s="21">
        <f t="shared" si="27"/>
        <v>0</v>
      </c>
      <c r="K152" s="18">
        <f t="shared" si="28"/>
        <v>0</v>
      </c>
      <c r="L152" s="22">
        <f t="shared" si="29"/>
        <v>0</v>
      </c>
      <c r="M152" s="23"/>
      <c r="N152" s="24">
        <f t="shared" si="30"/>
        <v>0</v>
      </c>
    </row>
    <row r="153" spans="1:14" ht="13.5" customHeight="1">
      <c r="A153" s="12"/>
      <c r="B153" s="13" t="e">
        <f>VLOOKUP(A153,入库表!C$4:D$700,2,0)</f>
        <v>#N/A</v>
      </c>
      <c r="C153" s="14" t="e">
        <f>VLOOKUP(A153,入库表!C$4:E$800,3,0)</f>
        <v>#N/A</v>
      </c>
      <c r="D153" s="15"/>
      <c r="E153" s="16"/>
      <c r="F153" s="17">
        <f t="shared" si="24"/>
        <v>0</v>
      </c>
      <c r="G153" s="18">
        <f t="shared" si="25"/>
        <v>0</v>
      </c>
      <c r="H153" s="17">
        <f t="shared" si="23"/>
        <v>0</v>
      </c>
      <c r="I153" s="18">
        <f t="shared" si="26"/>
        <v>0</v>
      </c>
      <c r="J153" s="21">
        <f t="shared" si="27"/>
        <v>0</v>
      </c>
      <c r="K153" s="18">
        <f t="shared" si="28"/>
        <v>0</v>
      </c>
      <c r="L153" s="22">
        <f t="shared" si="29"/>
        <v>0</v>
      </c>
      <c r="M153" s="23"/>
      <c r="N153" s="24">
        <f t="shared" si="30"/>
        <v>0</v>
      </c>
    </row>
    <row r="154" spans="1:14" ht="13.5" customHeight="1">
      <c r="A154" s="12"/>
      <c r="B154" s="13" t="e">
        <f>VLOOKUP(A154,入库表!C$4:D$700,2,0)</f>
        <v>#N/A</v>
      </c>
      <c r="C154" s="14" t="e">
        <f>VLOOKUP(A154,入库表!C$4:E$800,3,0)</f>
        <v>#N/A</v>
      </c>
      <c r="D154" s="15"/>
      <c r="E154" s="16"/>
      <c r="F154" s="17">
        <f t="shared" si="24"/>
        <v>0</v>
      </c>
      <c r="G154" s="18">
        <f t="shared" si="25"/>
        <v>0</v>
      </c>
      <c r="H154" s="17">
        <f t="shared" si="23"/>
        <v>0</v>
      </c>
      <c r="I154" s="18">
        <f t="shared" si="26"/>
        <v>0</v>
      </c>
      <c r="J154" s="21">
        <f t="shared" si="27"/>
        <v>0</v>
      </c>
      <c r="K154" s="18">
        <f t="shared" si="28"/>
        <v>0</v>
      </c>
      <c r="L154" s="22">
        <f t="shared" si="29"/>
        <v>0</v>
      </c>
      <c r="M154" s="23"/>
      <c r="N154" s="24">
        <f t="shared" si="30"/>
        <v>0</v>
      </c>
    </row>
    <row r="155" spans="1:14" ht="13.5" customHeight="1">
      <c r="A155" s="12"/>
      <c r="B155" s="13" t="e">
        <f>VLOOKUP(A155,入库表!C$4:D$700,2,0)</f>
        <v>#N/A</v>
      </c>
      <c r="C155" s="14" t="e">
        <f>VLOOKUP(A155,入库表!C$4:E$800,3,0)</f>
        <v>#N/A</v>
      </c>
      <c r="D155" s="15"/>
      <c r="E155" s="16"/>
      <c r="F155" s="17">
        <f t="shared" si="24"/>
        <v>0</v>
      </c>
      <c r="G155" s="18">
        <f t="shared" si="25"/>
        <v>0</v>
      </c>
      <c r="H155" s="17">
        <f t="shared" si="23"/>
        <v>0</v>
      </c>
      <c r="I155" s="18">
        <f t="shared" si="26"/>
        <v>0</v>
      </c>
      <c r="J155" s="21">
        <f t="shared" si="27"/>
        <v>0</v>
      </c>
      <c r="K155" s="18">
        <f t="shared" si="28"/>
        <v>0</v>
      </c>
      <c r="L155" s="22">
        <f t="shared" si="29"/>
        <v>0</v>
      </c>
      <c r="M155" s="23"/>
      <c r="N155" s="24">
        <f t="shared" si="30"/>
        <v>0</v>
      </c>
    </row>
    <row r="156" spans="1:14" ht="13.5" customHeight="1">
      <c r="A156" s="12"/>
      <c r="B156" s="13" t="e">
        <f>VLOOKUP(A156,入库表!C$4:D$700,2,0)</f>
        <v>#N/A</v>
      </c>
      <c r="C156" s="14" t="e">
        <f>VLOOKUP(A156,入库表!C$4:E$800,3,0)</f>
        <v>#N/A</v>
      </c>
      <c r="D156" s="15"/>
      <c r="E156" s="16"/>
      <c r="F156" s="17">
        <f t="shared" si="24"/>
        <v>0</v>
      </c>
      <c r="G156" s="18">
        <f t="shared" si="25"/>
        <v>0</v>
      </c>
      <c r="H156" s="17">
        <f t="shared" si="23"/>
        <v>0</v>
      </c>
      <c r="I156" s="18">
        <f t="shared" si="26"/>
        <v>0</v>
      </c>
      <c r="J156" s="21">
        <f t="shared" si="27"/>
        <v>0</v>
      </c>
      <c r="K156" s="18">
        <f t="shared" si="28"/>
        <v>0</v>
      </c>
      <c r="L156" s="22">
        <f t="shared" si="29"/>
        <v>0</v>
      </c>
      <c r="M156" s="23"/>
      <c r="N156" s="24">
        <f t="shared" si="30"/>
        <v>0</v>
      </c>
    </row>
    <row r="157" spans="1:14" ht="13.5" customHeight="1">
      <c r="A157" s="12"/>
      <c r="B157" s="13" t="e">
        <f>VLOOKUP(A157,入库表!C$4:D$700,2,0)</f>
        <v>#N/A</v>
      </c>
      <c r="C157" s="14" t="e">
        <f>VLOOKUP(A157,入库表!C$4:E$800,3,0)</f>
        <v>#N/A</v>
      </c>
      <c r="D157" s="15"/>
      <c r="E157" s="16"/>
      <c r="F157" s="17">
        <f t="shared" si="24"/>
        <v>0</v>
      </c>
      <c r="G157" s="18">
        <f t="shared" si="25"/>
        <v>0</v>
      </c>
      <c r="H157" s="17">
        <f t="shared" si="23"/>
        <v>0</v>
      </c>
      <c r="I157" s="18">
        <f t="shared" si="26"/>
        <v>0</v>
      </c>
      <c r="J157" s="21">
        <f t="shared" si="27"/>
        <v>0</v>
      </c>
      <c r="K157" s="18">
        <f t="shared" si="28"/>
        <v>0</v>
      </c>
      <c r="L157" s="22">
        <f t="shared" si="29"/>
        <v>0</v>
      </c>
      <c r="M157" s="23"/>
      <c r="N157" s="24">
        <f t="shared" si="30"/>
        <v>0</v>
      </c>
    </row>
    <row r="158" spans="1:14" ht="13.5" customHeight="1">
      <c r="A158" s="12"/>
      <c r="B158" s="13" t="e">
        <f>VLOOKUP(A158,入库表!C$4:D$700,2,0)</f>
        <v>#N/A</v>
      </c>
      <c r="C158" s="14" t="e">
        <f>VLOOKUP(A158,入库表!C$4:E$800,3,0)</f>
        <v>#N/A</v>
      </c>
      <c r="D158" s="15"/>
      <c r="E158" s="16"/>
      <c r="F158" s="17">
        <f t="shared" si="24"/>
        <v>0</v>
      </c>
      <c r="G158" s="18">
        <f t="shared" si="25"/>
        <v>0</v>
      </c>
      <c r="H158" s="17">
        <f t="shared" si="23"/>
        <v>0</v>
      </c>
      <c r="I158" s="18">
        <f t="shared" si="26"/>
        <v>0</v>
      </c>
      <c r="J158" s="21">
        <f t="shared" si="27"/>
        <v>0</v>
      </c>
      <c r="K158" s="18">
        <f t="shared" si="28"/>
        <v>0</v>
      </c>
      <c r="L158" s="22">
        <f t="shared" si="29"/>
        <v>0</v>
      </c>
      <c r="M158" s="23"/>
      <c r="N158" s="24">
        <f t="shared" si="30"/>
        <v>0</v>
      </c>
    </row>
    <row r="159" spans="1:14" ht="13.5" customHeight="1">
      <c r="A159" s="12"/>
      <c r="B159" s="13" t="e">
        <f>VLOOKUP(A159,入库表!C$4:D$700,2,0)</f>
        <v>#N/A</v>
      </c>
      <c r="C159" s="14" t="e">
        <f>VLOOKUP(A159,入库表!C$4:E$800,3,0)</f>
        <v>#N/A</v>
      </c>
      <c r="D159" s="15"/>
      <c r="E159" s="16"/>
      <c r="F159" s="17">
        <f t="shared" si="24"/>
        <v>0</v>
      </c>
      <c r="G159" s="18">
        <f t="shared" si="25"/>
        <v>0</v>
      </c>
      <c r="H159" s="17">
        <f t="shared" si="23"/>
        <v>0</v>
      </c>
      <c r="I159" s="18">
        <f t="shared" si="26"/>
        <v>0</v>
      </c>
      <c r="J159" s="21">
        <f t="shared" si="27"/>
        <v>0</v>
      </c>
      <c r="K159" s="18">
        <f t="shared" si="28"/>
        <v>0</v>
      </c>
      <c r="L159" s="22">
        <f t="shared" si="29"/>
        <v>0</v>
      </c>
      <c r="M159" s="23"/>
      <c r="N159" s="24">
        <f t="shared" si="30"/>
        <v>0</v>
      </c>
    </row>
    <row r="160" spans="1:14" ht="13.5" customHeight="1">
      <c r="A160" s="12"/>
      <c r="B160" s="13" t="e">
        <f>VLOOKUP(A160,入库表!C$4:D$700,2,0)</f>
        <v>#N/A</v>
      </c>
      <c r="C160" s="14" t="e">
        <f>VLOOKUP(A160,入库表!C$4:E$800,3,0)</f>
        <v>#N/A</v>
      </c>
      <c r="D160" s="15"/>
      <c r="E160" s="16"/>
      <c r="F160" s="17">
        <f t="shared" si="24"/>
        <v>0</v>
      </c>
      <c r="G160" s="18">
        <f t="shared" si="25"/>
        <v>0</v>
      </c>
      <c r="H160" s="17">
        <f t="shared" si="23"/>
        <v>0</v>
      </c>
      <c r="I160" s="18">
        <f t="shared" si="26"/>
        <v>0</v>
      </c>
      <c r="J160" s="21">
        <f t="shared" si="27"/>
        <v>0</v>
      </c>
      <c r="K160" s="18">
        <f t="shared" si="28"/>
        <v>0</v>
      </c>
      <c r="L160" s="22">
        <f t="shared" si="29"/>
        <v>0</v>
      </c>
      <c r="M160" s="23"/>
      <c r="N160" s="24">
        <f t="shared" si="30"/>
        <v>0</v>
      </c>
    </row>
    <row r="161" spans="1:14" ht="13.5" customHeight="1">
      <c r="A161" s="12"/>
      <c r="B161" s="13" t="e">
        <f>VLOOKUP(A161,入库表!C$4:D$700,2,0)</f>
        <v>#N/A</v>
      </c>
      <c r="C161" s="14" t="e">
        <f>VLOOKUP(A161,入库表!C$4:E$800,3,0)</f>
        <v>#N/A</v>
      </c>
      <c r="D161" s="15"/>
      <c r="E161" s="16"/>
      <c r="F161" s="17">
        <f t="shared" si="24"/>
        <v>0</v>
      </c>
      <c r="G161" s="18">
        <f t="shared" si="25"/>
        <v>0</v>
      </c>
      <c r="H161" s="17">
        <f t="shared" si="23"/>
        <v>0</v>
      </c>
      <c r="I161" s="18">
        <f t="shared" si="26"/>
        <v>0</v>
      </c>
      <c r="J161" s="21">
        <f t="shared" si="27"/>
        <v>0</v>
      </c>
      <c r="K161" s="18">
        <f t="shared" si="28"/>
        <v>0</v>
      </c>
      <c r="L161" s="22">
        <f t="shared" si="29"/>
        <v>0</v>
      </c>
      <c r="M161" s="23"/>
      <c r="N161" s="24">
        <f t="shared" si="30"/>
        <v>0</v>
      </c>
    </row>
    <row r="162" spans="1:14" ht="13.5" customHeight="1">
      <c r="A162" s="12"/>
      <c r="B162" s="26" t="e">
        <f>VLOOKUP(A162,入库表!C$4:D$700,2,0)</f>
        <v>#N/A</v>
      </c>
      <c r="C162" s="27" t="e">
        <f>VLOOKUP(A162,入库表!C$4:E$800,3,0)</f>
        <v>#N/A</v>
      </c>
      <c r="D162" s="15"/>
      <c r="E162" s="16"/>
      <c r="F162" s="28">
        <f t="shared" si="24"/>
        <v>0</v>
      </c>
      <c r="G162" s="16">
        <f t="shared" si="25"/>
        <v>0</v>
      </c>
      <c r="H162" s="28">
        <f t="shared" si="23"/>
        <v>0</v>
      </c>
      <c r="I162" s="16">
        <f t="shared" si="26"/>
        <v>0</v>
      </c>
      <c r="J162" s="29">
        <f t="shared" si="27"/>
        <v>0</v>
      </c>
      <c r="K162" s="16">
        <f t="shared" si="28"/>
        <v>0</v>
      </c>
      <c r="L162" s="22">
        <f t="shared" si="29"/>
        <v>0</v>
      </c>
      <c r="M162" s="23"/>
      <c r="N162" s="30">
        <f t="shared" si="30"/>
        <v>0</v>
      </c>
    </row>
    <row r="163" spans="1:14" ht="13.5" customHeight="1">
      <c r="A163" s="12"/>
      <c r="B163" s="26" t="e">
        <f>VLOOKUP(A163,入库表!C$4:D$700,2,0)</f>
        <v>#N/A</v>
      </c>
      <c r="C163" s="27" t="e">
        <f>VLOOKUP(A163,入库表!C$4:E$800,3,0)</f>
        <v>#N/A</v>
      </c>
      <c r="D163" s="15"/>
      <c r="E163" s="16"/>
      <c r="F163" s="28">
        <f t="shared" si="24"/>
        <v>0</v>
      </c>
      <c r="G163" s="16">
        <f t="shared" si="25"/>
        <v>0</v>
      </c>
      <c r="H163" s="28">
        <f t="shared" si="23"/>
        <v>0</v>
      </c>
      <c r="I163" s="16">
        <f t="shared" si="26"/>
        <v>0</v>
      </c>
      <c r="J163" s="29">
        <f t="shared" si="27"/>
        <v>0</v>
      </c>
      <c r="K163" s="16">
        <f t="shared" si="28"/>
        <v>0</v>
      </c>
      <c r="L163" s="22">
        <f t="shared" si="29"/>
        <v>0</v>
      </c>
      <c r="M163" s="23"/>
      <c r="N163" s="30">
        <f t="shared" si="30"/>
        <v>0</v>
      </c>
    </row>
    <row r="164" spans="1:14" ht="13.5" customHeight="1">
      <c r="A164" s="12"/>
      <c r="B164" s="26" t="e">
        <f>VLOOKUP(A164,入库表!C$4:D$700,2,0)</f>
        <v>#N/A</v>
      </c>
      <c r="C164" s="27" t="e">
        <f>VLOOKUP(A164,入库表!C$4:E$800,3,0)</f>
        <v>#N/A</v>
      </c>
      <c r="D164" s="15"/>
      <c r="E164" s="16"/>
      <c r="F164" s="28">
        <f t="shared" si="24"/>
        <v>0</v>
      </c>
      <c r="G164" s="16">
        <f t="shared" si="25"/>
        <v>0</v>
      </c>
      <c r="H164" s="28">
        <f t="shared" si="23"/>
        <v>0</v>
      </c>
      <c r="I164" s="16">
        <f t="shared" si="26"/>
        <v>0</v>
      </c>
      <c r="J164" s="29">
        <f t="shared" si="27"/>
        <v>0</v>
      </c>
      <c r="K164" s="16">
        <f t="shared" si="28"/>
        <v>0</v>
      </c>
      <c r="L164" s="22">
        <f t="shared" si="29"/>
        <v>0</v>
      </c>
      <c r="M164" s="23"/>
      <c r="N164" s="30">
        <f t="shared" si="30"/>
        <v>0</v>
      </c>
    </row>
    <row r="165" spans="1:14" ht="13.5" customHeight="1">
      <c r="A165" s="12"/>
      <c r="B165" s="26" t="e">
        <f>VLOOKUP(A165,入库表!C$4:D$700,2,0)</f>
        <v>#N/A</v>
      </c>
      <c r="C165" s="27" t="e">
        <f>VLOOKUP(A165,入库表!C$4:E$800,3,0)</f>
        <v>#N/A</v>
      </c>
      <c r="D165" s="15"/>
      <c r="E165" s="16"/>
      <c r="F165" s="28">
        <f t="shared" si="24"/>
        <v>0</v>
      </c>
      <c r="G165" s="16">
        <f t="shared" si="25"/>
        <v>0</v>
      </c>
      <c r="H165" s="28">
        <f t="shared" si="23"/>
        <v>0</v>
      </c>
      <c r="I165" s="16">
        <f t="shared" si="26"/>
        <v>0</v>
      </c>
      <c r="J165" s="29">
        <f t="shared" si="27"/>
        <v>0</v>
      </c>
      <c r="K165" s="16">
        <f t="shared" si="28"/>
        <v>0</v>
      </c>
      <c r="L165" s="22">
        <f t="shared" si="29"/>
        <v>0</v>
      </c>
      <c r="M165" s="23"/>
      <c r="N165" s="30">
        <f t="shared" si="30"/>
        <v>0</v>
      </c>
    </row>
    <row r="166" spans="1:14" ht="13.5" customHeight="1">
      <c r="A166" s="12"/>
      <c r="B166" s="26" t="e">
        <f>VLOOKUP(A166,入库表!C$4:D$700,2,0)</f>
        <v>#N/A</v>
      </c>
      <c r="C166" s="27" t="e">
        <f>VLOOKUP(A166,入库表!C$4:E$800,3,0)</f>
        <v>#N/A</v>
      </c>
      <c r="D166" s="15"/>
      <c r="E166" s="16"/>
      <c r="F166" s="28">
        <f t="shared" si="24"/>
        <v>0</v>
      </c>
      <c r="G166" s="16">
        <f t="shared" si="25"/>
        <v>0</v>
      </c>
      <c r="H166" s="28">
        <f t="shared" si="23"/>
        <v>0</v>
      </c>
      <c r="I166" s="16">
        <f t="shared" si="26"/>
        <v>0</v>
      </c>
      <c r="J166" s="29">
        <f t="shared" si="27"/>
        <v>0</v>
      </c>
      <c r="K166" s="16">
        <f t="shared" si="28"/>
        <v>0</v>
      </c>
      <c r="L166" s="22">
        <f t="shared" si="29"/>
        <v>0</v>
      </c>
      <c r="M166" s="23"/>
      <c r="N166" s="30">
        <f t="shared" si="30"/>
        <v>0</v>
      </c>
    </row>
    <row r="167" spans="1:14" ht="13.5" customHeight="1">
      <c r="A167" s="12"/>
      <c r="B167" s="26" t="e">
        <f>VLOOKUP(A167,入库表!C$4:D$700,2,0)</f>
        <v>#N/A</v>
      </c>
      <c r="C167" s="27" t="e">
        <f>VLOOKUP(A167,入库表!C$4:E$800,3,0)</f>
        <v>#N/A</v>
      </c>
      <c r="D167" s="15"/>
      <c r="E167" s="16"/>
      <c r="F167" s="28">
        <f t="shared" si="24"/>
        <v>0</v>
      </c>
      <c r="G167" s="16">
        <f t="shared" si="25"/>
        <v>0</v>
      </c>
      <c r="H167" s="28">
        <f t="shared" si="23"/>
        <v>0</v>
      </c>
      <c r="I167" s="16">
        <f t="shared" si="26"/>
        <v>0</v>
      </c>
      <c r="J167" s="29">
        <f t="shared" si="27"/>
        <v>0</v>
      </c>
      <c r="K167" s="16">
        <f t="shared" si="28"/>
        <v>0</v>
      </c>
      <c r="L167" s="22">
        <f t="shared" si="29"/>
        <v>0</v>
      </c>
      <c r="M167" s="23"/>
      <c r="N167" s="30">
        <f t="shared" si="30"/>
        <v>0</v>
      </c>
    </row>
    <row r="168" spans="1:14" ht="13.5" customHeight="1">
      <c r="A168" s="12"/>
      <c r="B168" s="26" t="e">
        <f>VLOOKUP(A168,入库表!C$4:D$700,2,0)</f>
        <v>#N/A</v>
      </c>
      <c r="C168" s="27" t="e">
        <f>VLOOKUP(A168,入库表!C$4:E$800,3,0)</f>
        <v>#N/A</v>
      </c>
      <c r="D168" s="15"/>
      <c r="E168" s="16"/>
      <c r="F168" s="28">
        <f t="shared" si="24"/>
        <v>0</v>
      </c>
      <c r="G168" s="16">
        <f t="shared" si="25"/>
        <v>0</v>
      </c>
      <c r="H168" s="28">
        <f t="shared" si="23"/>
        <v>0</v>
      </c>
      <c r="I168" s="16">
        <f t="shared" si="26"/>
        <v>0</v>
      </c>
      <c r="J168" s="29">
        <f t="shared" si="27"/>
        <v>0</v>
      </c>
      <c r="K168" s="16">
        <f t="shared" si="28"/>
        <v>0</v>
      </c>
      <c r="L168" s="22">
        <f t="shared" si="29"/>
        <v>0</v>
      </c>
      <c r="M168" s="23"/>
      <c r="N168" s="30">
        <f t="shared" si="30"/>
        <v>0</v>
      </c>
    </row>
    <row r="169" spans="1:14" ht="13.5" customHeight="1">
      <c r="A169" s="12"/>
      <c r="B169" s="26" t="e">
        <f>VLOOKUP(A169,入库表!C$4:D$700,2,0)</f>
        <v>#N/A</v>
      </c>
      <c r="C169" s="27" t="e">
        <f>VLOOKUP(A169,入库表!C$4:E$800,3,0)</f>
        <v>#N/A</v>
      </c>
      <c r="D169" s="15"/>
      <c r="E169" s="16"/>
      <c r="F169" s="28">
        <f t="shared" si="24"/>
        <v>0</v>
      </c>
      <c r="G169" s="16">
        <f t="shared" si="25"/>
        <v>0</v>
      </c>
      <c r="H169" s="28">
        <f t="shared" si="23"/>
        <v>0</v>
      </c>
      <c r="I169" s="16">
        <f t="shared" si="26"/>
        <v>0</v>
      </c>
      <c r="J169" s="29">
        <f t="shared" si="27"/>
        <v>0</v>
      </c>
      <c r="K169" s="16">
        <f t="shared" si="28"/>
        <v>0</v>
      </c>
      <c r="L169" s="22">
        <f t="shared" si="29"/>
        <v>0</v>
      </c>
      <c r="M169" s="23"/>
      <c r="N169" s="30">
        <f t="shared" si="30"/>
        <v>0</v>
      </c>
    </row>
    <row r="170" spans="1:14" ht="13.5" customHeight="1">
      <c r="A170" s="12"/>
      <c r="B170" s="26" t="e">
        <f>VLOOKUP(A170,入库表!C$4:D$700,2,0)</f>
        <v>#N/A</v>
      </c>
      <c r="C170" s="27" t="e">
        <f>VLOOKUP(A170,入库表!C$4:E$800,3,0)</f>
        <v>#N/A</v>
      </c>
      <c r="D170" s="15"/>
      <c r="E170" s="16"/>
      <c r="F170" s="28">
        <f t="shared" si="24"/>
        <v>0</v>
      </c>
      <c r="G170" s="16">
        <f t="shared" si="25"/>
        <v>0</v>
      </c>
      <c r="H170" s="28">
        <f t="shared" si="23"/>
        <v>0</v>
      </c>
      <c r="I170" s="16">
        <f t="shared" si="26"/>
        <v>0</v>
      </c>
      <c r="J170" s="29">
        <f t="shared" si="27"/>
        <v>0</v>
      </c>
      <c r="K170" s="16">
        <f t="shared" si="28"/>
        <v>0</v>
      </c>
      <c r="L170" s="22">
        <f t="shared" si="29"/>
        <v>0</v>
      </c>
      <c r="M170" s="23"/>
      <c r="N170" s="30">
        <f t="shared" si="30"/>
        <v>0</v>
      </c>
    </row>
    <row r="171" spans="1:14" ht="13.5" customHeight="1">
      <c r="A171" s="12"/>
      <c r="B171" s="26" t="e">
        <f>VLOOKUP(A171,入库表!C$4:D$700,2,0)</f>
        <v>#N/A</v>
      </c>
      <c r="C171" s="27" t="e">
        <f>VLOOKUP(A171,入库表!C$4:E$800,3,0)</f>
        <v>#N/A</v>
      </c>
      <c r="D171" s="15"/>
      <c r="E171" s="16"/>
      <c r="F171" s="28">
        <f t="shared" si="24"/>
        <v>0</v>
      </c>
      <c r="G171" s="16">
        <f t="shared" si="25"/>
        <v>0</v>
      </c>
      <c r="H171" s="28">
        <f t="shared" si="23"/>
        <v>0</v>
      </c>
      <c r="I171" s="16">
        <f t="shared" si="26"/>
        <v>0</v>
      </c>
      <c r="J171" s="29">
        <f t="shared" si="27"/>
        <v>0</v>
      </c>
      <c r="K171" s="16">
        <f t="shared" si="28"/>
        <v>0</v>
      </c>
      <c r="L171" s="22">
        <f t="shared" si="29"/>
        <v>0</v>
      </c>
      <c r="M171" s="23"/>
      <c r="N171" s="30">
        <f t="shared" si="30"/>
        <v>0</v>
      </c>
    </row>
    <row r="172" spans="1:14" ht="13.5" customHeight="1">
      <c r="A172" s="12"/>
      <c r="B172" s="26" t="e">
        <f>VLOOKUP(A172,入库表!C$4:D$700,2,0)</f>
        <v>#N/A</v>
      </c>
      <c r="C172" s="27" t="e">
        <f>VLOOKUP(A172,入库表!C$4:E$800,3,0)</f>
        <v>#N/A</v>
      </c>
      <c r="D172" s="15"/>
      <c r="E172" s="16"/>
      <c r="F172" s="28">
        <f t="shared" si="24"/>
        <v>0</v>
      </c>
      <c r="G172" s="16">
        <f t="shared" si="25"/>
        <v>0</v>
      </c>
      <c r="H172" s="28">
        <f t="shared" si="23"/>
        <v>0</v>
      </c>
      <c r="I172" s="16">
        <f t="shared" si="26"/>
        <v>0</v>
      </c>
      <c r="J172" s="29">
        <f t="shared" si="27"/>
        <v>0</v>
      </c>
      <c r="K172" s="16">
        <f t="shared" si="28"/>
        <v>0</v>
      </c>
      <c r="L172" s="22">
        <f t="shared" si="29"/>
        <v>0</v>
      </c>
      <c r="M172" s="23"/>
      <c r="N172" s="30">
        <f t="shared" si="30"/>
        <v>0</v>
      </c>
    </row>
    <row r="173" spans="1:14" ht="13.5" customHeight="1">
      <c r="A173" s="12"/>
      <c r="B173" s="26" t="e">
        <f>VLOOKUP(A173,入库表!C$4:D$700,2,0)</f>
        <v>#N/A</v>
      </c>
      <c r="C173" s="27" t="e">
        <f>VLOOKUP(A173,入库表!C$4:E$800,3,0)</f>
        <v>#N/A</v>
      </c>
      <c r="D173" s="15"/>
      <c r="E173" s="16"/>
      <c r="F173" s="28">
        <f t="shared" si="24"/>
        <v>0</v>
      </c>
      <c r="G173" s="16">
        <f t="shared" si="25"/>
        <v>0</v>
      </c>
      <c r="H173" s="28">
        <f t="shared" si="23"/>
        <v>0</v>
      </c>
      <c r="I173" s="16">
        <f t="shared" si="26"/>
        <v>0</v>
      </c>
      <c r="J173" s="29">
        <f t="shared" si="27"/>
        <v>0</v>
      </c>
      <c r="K173" s="16">
        <f t="shared" si="28"/>
        <v>0</v>
      </c>
      <c r="L173" s="22">
        <f t="shared" si="29"/>
        <v>0</v>
      </c>
      <c r="M173" s="23"/>
      <c r="N173" s="30">
        <f t="shared" si="30"/>
        <v>0</v>
      </c>
    </row>
    <row r="174" spans="1:14" ht="13.5" customHeight="1">
      <c r="A174" s="12"/>
      <c r="B174" s="26" t="e">
        <f>VLOOKUP(A174,入库表!C$4:D$700,2,0)</f>
        <v>#N/A</v>
      </c>
      <c r="C174" s="27" t="e">
        <f>VLOOKUP(A174,入库表!C$4:E$800,3,0)</f>
        <v>#N/A</v>
      </c>
      <c r="D174" s="15"/>
      <c r="E174" s="16"/>
      <c r="F174" s="28">
        <f t="shared" si="24"/>
        <v>0</v>
      </c>
      <c r="G174" s="16">
        <f t="shared" si="25"/>
        <v>0</v>
      </c>
      <c r="H174" s="28">
        <f t="shared" si="23"/>
        <v>0</v>
      </c>
      <c r="I174" s="16">
        <f t="shared" si="26"/>
        <v>0</v>
      </c>
      <c r="J174" s="29">
        <f t="shared" si="27"/>
        <v>0</v>
      </c>
      <c r="K174" s="16">
        <f t="shared" si="28"/>
        <v>0</v>
      </c>
      <c r="L174" s="22">
        <f t="shared" si="29"/>
        <v>0</v>
      </c>
      <c r="M174" s="23"/>
      <c r="N174" s="30">
        <f t="shared" si="30"/>
        <v>0</v>
      </c>
    </row>
    <row r="175" spans="1:14" ht="13.5" customHeight="1">
      <c r="A175" s="12"/>
      <c r="B175" s="26" t="e">
        <f>VLOOKUP(A175,入库表!C$4:D$700,2,0)</f>
        <v>#N/A</v>
      </c>
      <c r="C175" s="27" t="e">
        <f>VLOOKUP(A175,入库表!C$4:E$800,3,0)</f>
        <v>#N/A</v>
      </c>
      <c r="D175" s="15"/>
      <c r="E175" s="16"/>
      <c r="F175" s="28">
        <f t="shared" si="24"/>
        <v>0</v>
      </c>
      <c r="G175" s="16">
        <f t="shared" si="25"/>
        <v>0</v>
      </c>
      <c r="H175" s="28">
        <f t="shared" si="23"/>
        <v>0</v>
      </c>
      <c r="I175" s="16">
        <f t="shared" si="26"/>
        <v>0</v>
      </c>
      <c r="J175" s="29">
        <f t="shared" si="27"/>
        <v>0</v>
      </c>
      <c r="K175" s="16">
        <f t="shared" si="28"/>
        <v>0</v>
      </c>
      <c r="L175" s="22">
        <f t="shared" si="29"/>
        <v>0</v>
      </c>
      <c r="M175" s="23"/>
      <c r="N175" s="30">
        <f t="shared" si="30"/>
        <v>0</v>
      </c>
    </row>
    <row r="176" spans="1:14" ht="13.5" customHeight="1">
      <c r="A176" s="12"/>
      <c r="B176" s="26" t="e">
        <f>VLOOKUP(A176,入库表!C$4:D$700,2,0)</f>
        <v>#N/A</v>
      </c>
      <c r="C176" s="27" t="e">
        <f>VLOOKUP(A176,入库表!C$4:E$800,3,0)</f>
        <v>#N/A</v>
      </c>
      <c r="D176" s="15"/>
      <c r="E176" s="16"/>
      <c r="F176" s="28">
        <f t="shared" si="24"/>
        <v>0</v>
      </c>
      <c r="G176" s="16">
        <f t="shared" si="25"/>
        <v>0</v>
      </c>
      <c r="H176" s="28">
        <f t="shared" si="23"/>
        <v>0</v>
      </c>
      <c r="I176" s="16">
        <f t="shared" si="26"/>
        <v>0</v>
      </c>
      <c r="J176" s="29">
        <f t="shared" si="27"/>
        <v>0</v>
      </c>
      <c r="K176" s="16">
        <f t="shared" si="28"/>
        <v>0</v>
      </c>
      <c r="L176" s="22">
        <f t="shared" si="29"/>
        <v>0</v>
      </c>
      <c r="M176" s="23"/>
      <c r="N176" s="30">
        <f t="shared" si="30"/>
        <v>0</v>
      </c>
    </row>
    <row r="177" spans="1:14" ht="13.5" customHeight="1">
      <c r="A177" s="12"/>
      <c r="B177" s="26" t="e">
        <f>VLOOKUP(A177,入库表!C$4:D$700,2,0)</f>
        <v>#N/A</v>
      </c>
      <c r="C177" s="27" t="e">
        <f>VLOOKUP(A177,入库表!C$4:E$800,3,0)</f>
        <v>#N/A</v>
      </c>
      <c r="D177" s="15"/>
      <c r="E177" s="16"/>
      <c r="F177" s="28">
        <f t="shared" si="24"/>
        <v>0</v>
      </c>
      <c r="G177" s="16">
        <f t="shared" si="25"/>
        <v>0</v>
      </c>
      <c r="H177" s="28">
        <f t="shared" si="23"/>
        <v>0</v>
      </c>
      <c r="I177" s="16">
        <f t="shared" si="26"/>
        <v>0</v>
      </c>
      <c r="J177" s="29">
        <f t="shared" si="27"/>
        <v>0</v>
      </c>
      <c r="K177" s="16">
        <f t="shared" si="28"/>
        <v>0</v>
      </c>
      <c r="L177" s="22">
        <f t="shared" si="29"/>
        <v>0</v>
      </c>
      <c r="M177" s="23"/>
      <c r="N177" s="30">
        <f t="shared" si="30"/>
        <v>0</v>
      </c>
    </row>
    <row r="178" spans="1:14" ht="13.5" customHeight="1">
      <c r="A178" s="12"/>
      <c r="B178" s="26" t="e">
        <f>VLOOKUP(A178,入库表!C$4:D$700,2,0)</f>
        <v>#N/A</v>
      </c>
      <c r="C178" s="27" t="e">
        <f>VLOOKUP(A178,入库表!C$4:E$800,3,0)</f>
        <v>#N/A</v>
      </c>
      <c r="D178" s="15"/>
      <c r="E178" s="16"/>
      <c r="F178" s="28">
        <f t="shared" si="24"/>
        <v>0</v>
      </c>
      <c r="G178" s="16">
        <f t="shared" si="25"/>
        <v>0</v>
      </c>
      <c r="H178" s="28">
        <f t="shared" si="23"/>
        <v>0</v>
      </c>
      <c r="I178" s="16">
        <f t="shared" si="26"/>
        <v>0</v>
      </c>
      <c r="J178" s="29">
        <f t="shared" si="27"/>
        <v>0</v>
      </c>
      <c r="K178" s="16">
        <f t="shared" si="28"/>
        <v>0</v>
      </c>
      <c r="L178" s="22">
        <f t="shared" si="29"/>
        <v>0</v>
      </c>
      <c r="M178" s="23"/>
      <c r="N178" s="30">
        <f t="shared" si="30"/>
        <v>0</v>
      </c>
    </row>
    <row r="179" spans="1:14" ht="13.5" customHeight="1">
      <c r="A179" s="12"/>
      <c r="B179" s="26" t="e">
        <f>VLOOKUP(A179,入库表!C$4:D$700,2,0)</f>
        <v>#N/A</v>
      </c>
      <c r="C179" s="27" t="e">
        <f>VLOOKUP(A179,入库表!C$4:E$800,3,0)</f>
        <v>#N/A</v>
      </c>
      <c r="D179" s="15"/>
      <c r="E179" s="16"/>
      <c r="F179" s="28">
        <f t="shared" si="24"/>
        <v>0</v>
      </c>
      <c r="G179" s="16">
        <f t="shared" si="25"/>
        <v>0</v>
      </c>
      <c r="H179" s="28">
        <f t="shared" si="23"/>
        <v>0</v>
      </c>
      <c r="I179" s="16">
        <f t="shared" si="26"/>
        <v>0</v>
      </c>
      <c r="J179" s="29">
        <f t="shared" si="27"/>
        <v>0</v>
      </c>
      <c r="K179" s="16">
        <f t="shared" si="28"/>
        <v>0</v>
      </c>
      <c r="L179" s="22">
        <f t="shared" si="29"/>
        <v>0</v>
      </c>
      <c r="M179" s="23"/>
      <c r="N179" s="30">
        <f t="shared" si="30"/>
        <v>0</v>
      </c>
    </row>
    <row r="180" spans="1:14" ht="13.5" customHeight="1">
      <c r="A180" s="12"/>
      <c r="B180" s="26" t="e">
        <f>VLOOKUP(A180,入库表!C$4:D$700,2,0)</f>
        <v>#N/A</v>
      </c>
      <c r="C180" s="27" t="e">
        <f>VLOOKUP(A180,入库表!C$4:E$800,3,0)</f>
        <v>#N/A</v>
      </c>
      <c r="D180" s="15"/>
      <c r="E180" s="16"/>
      <c r="F180" s="28">
        <f t="shared" si="24"/>
        <v>0</v>
      </c>
      <c r="G180" s="16">
        <f t="shared" si="25"/>
        <v>0</v>
      </c>
      <c r="H180" s="28">
        <f t="shared" si="23"/>
        <v>0</v>
      </c>
      <c r="I180" s="16">
        <f t="shared" si="26"/>
        <v>0</v>
      </c>
      <c r="J180" s="29">
        <f t="shared" si="27"/>
        <v>0</v>
      </c>
      <c r="K180" s="16">
        <f t="shared" si="28"/>
        <v>0</v>
      </c>
      <c r="L180" s="22">
        <f t="shared" si="29"/>
        <v>0</v>
      </c>
      <c r="M180" s="23"/>
      <c r="N180" s="30">
        <f t="shared" si="30"/>
        <v>0</v>
      </c>
    </row>
    <row r="181" spans="1:14" ht="13.5" customHeight="1">
      <c r="A181" s="12"/>
      <c r="B181" s="26" t="e">
        <f>VLOOKUP(A181,入库表!C$4:D$700,2,0)</f>
        <v>#N/A</v>
      </c>
      <c r="C181" s="27" t="e">
        <f>VLOOKUP(A181,入库表!C$4:E$800,3,0)</f>
        <v>#N/A</v>
      </c>
      <c r="D181" s="15"/>
      <c r="E181" s="16"/>
      <c r="F181" s="28">
        <f t="shared" si="24"/>
        <v>0</v>
      </c>
      <c r="G181" s="16">
        <f t="shared" si="25"/>
        <v>0</v>
      </c>
      <c r="H181" s="28">
        <f t="shared" si="23"/>
        <v>0</v>
      </c>
      <c r="I181" s="16">
        <f t="shared" si="26"/>
        <v>0</v>
      </c>
      <c r="J181" s="29">
        <f t="shared" si="27"/>
        <v>0</v>
      </c>
      <c r="K181" s="16">
        <f t="shared" si="28"/>
        <v>0</v>
      </c>
      <c r="L181" s="22">
        <f t="shared" si="29"/>
        <v>0</v>
      </c>
      <c r="M181" s="23"/>
      <c r="N181" s="30">
        <f t="shared" si="30"/>
        <v>0</v>
      </c>
    </row>
    <row r="182" spans="1:14" ht="13.5" customHeight="1">
      <c r="A182" s="12"/>
      <c r="B182" s="26" t="e">
        <f>VLOOKUP(A182,入库表!C$4:D$700,2,0)</f>
        <v>#N/A</v>
      </c>
      <c r="C182" s="27" t="e">
        <f>VLOOKUP(A182,入库表!C$4:E$800,3,0)</f>
        <v>#N/A</v>
      </c>
      <c r="D182" s="15"/>
      <c r="E182" s="16"/>
      <c r="F182" s="28">
        <f t="shared" si="24"/>
        <v>0</v>
      </c>
      <c r="G182" s="16">
        <f t="shared" si="25"/>
        <v>0</v>
      </c>
      <c r="H182" s="28">
        <f t="shared" si="23"/>
        <v>0</v>
      </c>
      <c r="I182" s="16">
        <f t="shared" si="26"/>
        <v>0</v>
      </c>
      <c r="J182" s="29">
        <f t="shared" si="27"/>
        <v>0</v>
      </c>
      <c r="K182" s="16">
        <f t="shared" si="28"/>
        <v>0</v>
      </c>
      <c r="L182" s="22">
        <f t="shared" si="29"/>
        <v>0</v>
      </c>
      <c r="M182" s="23"/>
      <c r="N182" s="30">
        <f t="shared" si="30"/>
        <v>0</v>
      </c>
    </row>
    <row r="183" spans="1:14" ht="13.5" customHeight="1">
      <c r="A183" s="12"/>
      <c r="B183" s="26" t="e">
        <f>VLOOKUP(A183,入库表!C$4:D$700,2,0)</f>
        <v>#N/A</v>
      </c>
      <c r="C183" s="27" t="e">
        <f>VLOOKUP(A183,入库表!C$4:E$800,3,0)</f>
        <v>#N/A</v>
      </c>
      <c r="D183" s="15"/>
      <c r="E183" s="16"/>
      <c r="F183" s="28">
        <f t="shared" si="24"/>
        <v>0</v>
      </c>
      <c r="G183" s="16">
        <f t="shared" si="25"/>
        <v>0</v>
      </c>
      <c r="H183" s="28">
        <f t="shared" si="23"/>
        <v>0</v>
      </c>
      <c r="I183" s="16">
        <f t="shared" si="26"/>
        <v>0</v>
      </c>
      <c r="J183" s="29">
        <f t="shared" si="27"/>
        <v>0</v>
      </c>
      <c r="K183" s="16">
        <f t="shared" si="28"/>
        <v>0</v>
      </c>
      <c r="L183" s="22">
        <f t="shared" si="29"/>
        <v>0</v>
      </c>
      <c r="M183" s="23"/>
      <c r="N183" s="30">
        <f t="shared" si="30"/>
        <v>0</v>
      </c>
    </row>
    <row r="184" spans="1:14" ht="13.5" customHeight="1">
      <c r="A184" s="12"/>
      <c r="B184" s="26" t="e">
        <f>VLOOKUP(A184,入库表!C$4:D$700,2,0)</f>
        <v>#N/A</v>
      </c>
      <c r="C184" s="27" t="e">
        <f>VLOOKUP(A184,入库表!C$4:E$800,3,0)</f>
        <v>#N/A</v>
      </c>
      <c r="D184" s="15"/>
      <c r="E184" s="16"/>
      <c r="F184" s="28">
        <f t="shared" si="24"/>
        <v>0</v>
      </c>
      <c r="G184" s="16">
        <f t="shared" si="25"/>
        <v>0</v>
      </c>
      <c r="H184" s="28">
        <f t="shared" si="23"/>
        <v>0</v>
      </c>
      <c r="I184" s="16">
        <f t="shared" si="26"/>
        <v>0</v>
      </c>
      <c r="J184" s="29">
        <f t="shared" si="27"/>
        <v>0</v>
      </c>
      <c r="K184" s="16">
        <f t="shared" si="28"/>
        <v>0</v>
      </c>
      <c r="L184" s="22">
        <f t="shared" si="29"/>
        <v>0</v>
      </c>
      <c r="M184" s="23"/>
      <c r="N184" s="30">
        <f t="shared" si="30"/>
        <v>0</v>
      </c>
    </row>
    <row r="185" spans="1:14" ht="13.5" customHeight="1">
      <c r="A185" s="12"/>
      <c r="B185" s="26" t="e">
        <f>VLOOKUP(A185,入库表!C$4:D$700,2,0)</f>
        <v>#N/A</v>
      </c>
      <c r="C185" s="27" t="e">
        <f>VLOOKUP(A185,入库表!C$4:E$800,3,0)</f>
        <v>#N/A</v>
      </c>
      <c r="D185" s="15"/>
      <c r="E185" s="16"/>
      <c r="F185" s="28">
        <f t="shared" si="24"/>
        <v>0</v>
      </c>
      <c r="G185" s="16">
        <f t="shared" si="25"/>
        <v>0</v>
      </c>
      <c r="H185" s="28">
        <f t="shared" si="23"/>
        <v>0</v>
      </c>
      <c r="I185" s="16">
        <f t="shared" si="26"/>
        <v>0</v>
      </c>
      <c r="J185" s="29">
        <f t="shared" si="27"/>
        <v>0</v>
      </c>
      <c r="K185" s="16">
        <f t="shared" si="28"/>
        <v>0</v>
      </c>
      <c r="L185" s="22">
        <f t="shared" si="29"/>
        <v>0</v>
      </c>
      <c r="M185" s="23"/>
      <c r="N185" s="30">
        <f t="shared" si="30"/>
        <v>0</v>
      </c>
    </row>
    <row r="186" spans="1:14" ht="13.5" customHeight="1">
      <c r="A186" s="12"/>
      <c r="B186" s="26" t="e">
        <f>VLOOKUP(A186,入库表!C$4:D$700,2,0)</f>
        <v>#N/A</v>
      </c>
      <c r="C186" s="27" t="e">
        <f>VLOOKUP(A186,入库表!C$4:E$800,3,0)</f>
        <v>#N/A</v>
      </c>
      <c r="D186" s="15"/>
      <c r="E186" s="16"/>
      <c r="F186" s="28">
        <f t="shared" si="24"/>
        <v>0</v>
      </c>
      <c r="G186" s="16">
        <f t="shared" si="25"/>
        <v>0</v>
      </c>
      <c r="H186" s="28">
        <f t="shared" si="23"/>
        <v>0</v>
      </c>
      <c r="I186" s="16">
        <f t="shared" si="26"/>
        <v>0</v>
      </c>
      <c r="J186" s="29">
        <f t="shared" si="27"/>
        <v>0</v>
      </c>
      <c r="K186" s="16">
        <f t="shared" si="28"/>
        <v>0</v>
      </c>
      <c r="L186" s="22">
        <f t="shared" si="29"/>
        <v>0</v>
      </c>
      <c r="M186" s="23"/>
      <c r="N186" s="30">
        <f t="shared" si="30"/>
        <v>0</v>
      </c>
    </row>
    <row r="187" spans="1:14" ht="13.5" customHeight="1">
      <c r="A187" s="12"/>
      <c r="B187" s="26" t="e">
        <f>VLOOKUP(A187,入库表!C$4:D$700,2,0)</f>
        <v>#N/A</v>
      </c>
      <c r="C187" s="27" t="e">
        <f>VLOOKUP(A187,入库表!C$4:E$800,3,0)</f>
        <v>#N/A</v>
      </c>
      <c r="D187" s="15"/>
      <c r="E187" s="16"/>
      <c r="F187" s="28">
        <f t="shared" si="24"/>
        <v>0</v>
      </c>
      <c r="G187" s="16">
        <f t="shared" si="25"/>
        <v>0</v>
      </c>
      <c r="H187" s="28">
        <f t="shared" si="23"/>
        <v>0</v>
      </c>
      <c r="I187" s="16">
        <f t="shared" si="26"/>
        <v>0</v>
      </c>
      <c r="J187" s="29">
        <f t="shared" si="27"/>
        <v>0</v>
      </c>
      <c r="K187" s="16">
        <f t="shared" si="28"/>
        <v>0</v>
      </c>
      <c r="L187" s="22">
        <f t="shared" si="29"/>
        <v>0</v>
      </c>
      <c r="M187" s="23"/>
      <c r="N187" s="30">
        <f t="shared" si="30"/>
        <v>0</v>
      </c>
    </row>
    <row r="188" spans="1:14" ht="13.5" customHeight="1">
      <c r="A188" s="12"/>
      <c r="B188" s="26" t="e">
        <f>VLOOKUP(A188,入库表!C$4:D$700,2,0)</f>
        <v>#N/A</v>
      </c>
      <c r="C188" s="27" t="e">
        <f>VLOOKUP(A188,入库表!C$4:E$800,3,0)</f>
        <v>#N/A</v>
      </c>
      <c r="D188" s="15"/>
      <c r="E188" s="16"/>
      <c r="F188" s="28">
        <f t="shared" si="24"/>
        <v>0</v>
      </c>
      <c r="G188" s="16">
        <f t="shared" si="25"/>
        <v>0</v>
      </c>
      <c r="H188" s="28">
        <f t="shared" si="23"/>
        <v>0</v>
      </c>
      <c r="I188" s="16">
        <f t="shared" si="26"/>
        <v>0</v>
      </c>
      <c r="J188" s="29">
        <f t="shared" si="27"/>
        <v>0</v>
      </c>
      <c r="K188" s="16">
        <f t="shared" si="28"/>
        <v>0</v>
      </c>
      <c r="L188" s="22">
        <f t="shared" si="29"/>
        <v>0</v>
      </c>
      <c r="M188" s="23"/>
      <c r="N188" s="30">
        <f t="shared" si="30"/>
        <v>0</v>
      </c>
    </row>
    <row r="189" spans="1:14" ht="13.5" customHeight="1">
      <c r="A189" s="12"/>
      <c r="B189" s="26" t="e">
        <f>VLOOKUP(A189,入库表!C$4:D$700,2,0)</f>
        <v>#N/A</v>
      </c>
      <c r="C189" s="27" t="e">
        <f>VLOOKUP(A189,入库表!C$4:E$800,3,0)</f>
        <v>#N/A</v>
      </c>
      <c r="D189" s="15"/>
      <c r="E189" s="16"/>
      <c r="F189" s="28">
        <f t="shared" si="24"/>
        <v>0</v>
      </c>
      <c r="G189" s="16">
        <f t="shared" si="25"/>
        <v>0</v>
      </c>
      <c r="H189" s="28">
        <f t="shared" si="23"/>
        <v>0</v>
      </c>
      <c r="I189" s="16">
        <f t="shared" si="26"/>
        <v>0</v>
      </c>
      <c r="J189" s="29">
        <f t="shared" si="27"/>
        <v>0</v>
      </c>
      <c r="K189" s="16">
        <f t="shared" si="28"/>
        <v>0</v>
      </c>
      <c r="L189" s="22">
        <f t="shared" si="29"/>
        <v>0</v>
      </c>
      <c r="M189" s="23"/>
      <c r="N189" s="30">
        <f t="shared" si="30"/>
        <v>0</v>
      </c>
    </row>
    <row r="190" spans="1:14" ht="13.5" customHeight="1">
      <c r="A190" s="12"/>
      <c r="B190" s="26" t="e">
        <f>VLOOKUP(A190,入库表!C$4:D$700,2,0)</f>
        <v>#N/A</v>
      </c>
      <c r="C190" s="27" t="e">
        <f>VLOOKUP(A190,入库表!C$4:E$800,3,0)</f>
        <v>#N/A</v>
      </c>
      <c r="D190" s="15"/>
      <c r="E190" s="16"/>
      <c r="F190" s="28">
        <f t="shared" si="24"/>
        <v>0</v>
      </c>
      <c r="G190" s="16">
        <f t="shared" si="25"/>
        <v>0</v>
      </c>
      <c r="H190" s="28">
        <f t="shared" si="23"/>
        <v>0</v>
      </c>
      <c r="I190" s="16">
        <f t="shared" si="26"/>
        <v>0</v>
      </c>
      <c r="J190" s="29">
        <f t="shared" si="27"/>
        <v>0</v>
      </c>
      <c r="K190" s="16">
        <f t="shared" si="28"/>
        <v>0</v>
      </c>
      <c r="L190" s="22">
        <f t="shared" si="29"/>
        <v>0</v>
      </c>
      <c r="M190" s="23"/>
      <c r="N190" s="30">
        <f t="shared" si="30"/>
        <v>0</v>
      </c>
    </row>
    <row r="191" spans="1:14" ht="13.5" customHeight="1">
      <c r="A191" s="12"/>
      <c r="B191" s="26" t="e">
        <f>VLOOKUP(A191,入库表!C$4:D$700,2,0)</f>
        <v>#N/A</v>
      </c>
      <c r="C191" s="27" t="e">
        <f>VLOOKUP(A191,入库表!C$4:E$800,3,0)</f>
        <v>#N/A</v>
      </c>
      <c r="D191" s="15"/>
      <c r="E191" s="16"/>
      <c r="F191" s="28">
        <f t="shared" si="24"/>
        <v>0</v>
      </c>
      <c r="G191" s="16">
        <f t="shared" si="25"/>
        <v>0</v>
      </c>
      <c r="H191" s="28">
        <f t="shared" si="23"/>
        <v>0</v>
      </c>
      <c r="I191" s="16">
        <f t="shared" si="26"/>
        <v>0</v>
      </c>
      <c r="J191" s="29">
        <f t="shared" si="27"/>
        <v>0</v>
      </c>
      <c r="K191" s="16">
        <f t="shared" si="28"/>
        <v>0</v>
      </c>
      <c r="L191" s="22">
        <f t="shared" si="29"/>
        <v>0</v>
      </c>
      <c r="M191" s="23"/>
      <c r="N191" s="30">
        <f t="shared" si="30"/>
        <v>0</v>
      </c>
    </row>
    <row r="192" spans="1:14" ht="13.5" customHeight="1">
      <c r="A192" s="12"/>
      <c r="B192" s="26" t="e">
        <f>VLOOKUP(A192,入库表!C$4:D$700,2,0)</f>
        <v>#N/A</v>
      </c>
      <c r="C192" s="27" t="e">
        <f>VLOOKUP(A192,入库表!C$4:E$800,3,0)</f>
        <v>#N/A</v>
      </c>
      <c r="D192" s="15"/>
      <c r="E192" s="16"/>
      <c r="F192" s="28">
        <f t="shared" si="24"/>
        <v>0</v>
      </c>
      <c r="G192" s="16">
        <f t="shared" si="25"/>
        <v>0</v>
      </c>
      <c r="H192" s="28">
        <f t="shared" si="23"/>
        <v>0</v>
      </c>
      <c r="I192" s="16">
        <f t="shared" si="26"/>
        <v>0</v>
      </c>
      <c r="J192" s="29">
        <f t="shared" si="27"/>
        <v>0</v>
      </c>
      <c r="K192" s="16">
        <f t="shared" si="28"/>
        <v>0</v>
      </c>
      <c r="L192" s="22">
        <f t="shared" si="29"/>
        <v>0</v>
      </c>
      <c r="M192" s="23"/>
      <c r="N192" s="30">
        <f t="shared" si="30"/>
        <v>0</v>
      </c>
    </row>
    <row r="193" spans="1:14" ht="13.5" customHeight="1">
      <c r="A193" s="12"/>
      <c r="B193" s="26" t="e">
        <f>VLOOKUP(A193,入库表!C$4:D$700,2,0)</f>
        <v>#N/A</v>
      </c>
      <c r="C193" s="27" t="e">
        <f>VLOOKUP(A193,入库表!C$4:E$800,3,0)</f>
        <v>#N/A</v>
      </c>
      <c r="D193" s="15"/>
      <c r="E193" s="16"/>
      <c r="F193" s="28">
        <f t="shared" si="24"/>
        <v>0</v>
      </c>
      <c r="G193" s="16">
        <f t="shared" si="25"/>
        <v>0</v>
      </c>
      <c r="H193" s="28">
        <f t="shared" si="23"/>
        <v>0</v>
      </c>
      <c r="I193" s="16">
        <f t="shared" si="26"/>
        <v>0</v>
      </c>
      <c r="J193" s="29">
        <f t="shared" si="27"/>
        <v>0</v>
      </c>
      <c r="K193" s="16">
        <f t="shared" si="28"/>
        <v>0</v>
      </c>
      <c r="L193" s="22">
        <f t="shared" si="29"/>
        <v>0</v>
      </c>
      <c r="M193" s="23"/>
      <c r="N193" s="30">
        <f t="shared" si="30"/>
        <v>0</v>
      </c>
    </row>
    <row r="194" spans="1:14" ht="13.5" customHeight="1">
      <c r="A194" s="12"/>
      <c r="B194" s="26" t="e">
        <f>VLOOKUP(A194,入库表!C$4:D$700,2,0)</f>
        <v>#N/A</v>
      </c>
      <c r="C194" s="27" t="e">
        <f>VLOOKUP(A194,入库表!C$4:E$800,3,0)</f>
        <v>#N/A</v>
      </c>
      <c r="D194" s="15"/>
      <c r="E194" s="16"/>
      <c r="F194" s="28">
        <f t="shared" si="24"/>
        <v>0</v>
      </c>
      <c r="G194" s="16">
        <f t="shared" si="25"/>
        <v>0</v>
      </c>
      <c r="H194" s="28">
        <f t="shared" si="23"/>
        <v>0</v>
      </c>
      <c r="I194" s="16">
        <f t="shared" si="26"/>
        <v>0</v>
      </c>
      <c r="J194" s="29">
        <f t="shared" si="27"/>
        <v>0</v>
      </c>
      <c r="K194" s="16">
        <f t="shared" si="28"/>
        <v>0</v>
      </c>
      <c r="L194" s="22">
        <f t="shared" si="29"/>
        <v>0</v>
      </c>
      <c r="M194" s="23"/>
      <c r="N194" s="30">
        <f t="shared" si="30"/>
        <v>0</v>
      </c>
    </row>
    <row r="195" spans="1:14" ht="13.5" customHeight="1">
      <c r="A195" s="12"/>
      <c r="B195" s="26" t="e">
        <f>VLOOKUP(A195,入库表!C$4:D$700,2,0)</f>
        <v>#N/A</v>
      </c>
      <c r="C195" s="27" t="e">
        <f>VLOOKUP(A195,入库表!C$4:E$800,3,0)</f>
        <v>#N/A</v>
      </c>
      <c r="D195" s="15"/>
      <c r="E195" s="16"/>
      <c r="F195" s="28">
        <f t="shared" si="24"/>
        <v>0</v>
      </c>
      <c r="G195" s="16">
        <f t="shared" si="25"/>
        <v>0</v>
      </c>
      <c r="H195" s="28">
        <f t="shared" si="23"/>
        <v>0</v>
      </c>
      <c r="I195" s="16">
        <f t="shared" si="26"/>
        <v>0</v>
      </c>
      <c r="J195" s="29">
        <f t="shared" si="27"/>
        <v>0</v>
      </c>
      <c r="K195" s="16">
        <f t="shared" si="28"/>
        <v>0</v>
      </c>
      <c r="L195" s="22">
        <f t="shared" si="29"/>
        <v>0</v>
      </c>
      <c r="M195" s="23"/>
      <c r="N195" s="30">
        <f t="shared" si="30"/>
        <v>0</v>
      </c>
    </row>
    <row r="196" spans="1:14" ht="13.5" customHeight="1">
      <c r="A196" s="12"/>
      <c r="B196" s="26" t="e">
        <f>VLOOKUP(A196,入库表!C$4:D$700,2,0)</f>
        <v>#N/A</v>
      </c>
      <c r="C196" s="27" t="e">
        <f>VLOOKUP(A196,入库表!C$4:E$800,3,0)</f>
        <v>#N/A</v>
      </c>
      <c r="D196" s="15"/>
      <c r="E196" s="16"/>
      <c r="F196" s="28">
        <f t="shared" si="24"/>
        <v>0</v>
      </c>
      <c r="G196" s="16">
        <f t="shared" si="25"/>
        <v>0</v>
      </c>
      <c r="H196" s="28">
        <f t="shared" si="23"/>
        <v>0</v>
      </c>
      <c r="I196" s="16">
        <f t="shared" si="26"/>
        <v>0</v>
      </c>
      <c r="J196" s="29">
        <f t="shared" si="27"/>
        <v>0</v>
      </c>
      <c r="K196" s="16">
        <f t="shared" si="28"/>
        <v>0</v>
      </c>
      <c r="L196" s="22">
        <f t="shared" si="29"/>
        <v>0</v>
      </c>
      <c r="M196" s="23"/>
      <c r="N196" s="30">
        <f t="shared" si="30"/>
        <v>0</v>
      </c>
    </row>
    <row r="197" spans="1:14" ht="13.5" customHeight="1">
      <c r="A197" s="12"/>
      <c r="B197" s="26" t="e">
        <f>VLOOKUP(A197,入库表!C$4:D$700,2,0)</f>
        <v>#N/A</v>
      </c>
      <c r="C197" s="27" t="e">
        <f>VLOOKUP(A197,入库表!C$4:E$800,3,0)</f>
        <v>#N/A</v>
      </c>
      <c r="D197" s="15"/>
      <c r="E197" s="16"/>
      <c r="F197" s="28">
        <f t="shared" si="24"/>
        <v>0</v>
      </c>
      <c r="G197" s="16">
        <f t="shared" si="25"/>
        <v>0</v>
      </c>
      <c r="H197" s="28">
        <f t="shared" si="23"/>
        <v>0</v>
      </c>
      <c r="I197" s="16">
        <f t="shared" si="26"/>
        <v>0</v>
      </c>
      <c r="J197" s="29">
        <f t="shared" si="27"/>
        <v>0</v>
      </c>
      <c r="K197" s="16">
        <f t="shared" si="28"/>
        <v>0</v>
      </c>
      <c r="L197" s="22">
        <f t="shared" si="29"/>
        <v>0</v>
      </c>
      <c r="M197" s="23"/>
      <c r="N197" s="30">
        <f t="shared" si="30"/>
        <v>0</v>
      </c>
    </row>
    <row r="198" spans="1:14" ht="13.5" customHeight="1">
      <c r="A198" s="12"/>
      <c r="B198" s="26" t="e">
        <f>VLOOKUP(A198,入库表!C$4:D$700,2,0)</f>
        <v>#N/A</v>
      </c>
      <c r="C198" s="27" t="e">
        <f>VLOOKUP(A198,入库表!C$4:E$800,3,0)</f>
        <v>#N/A</v>
      </c>
      <c r="D198" s="15"/>
      <c r="E198" s="16"/>
      <c r="F198" s="28">
        <f t="shared" si="24"/>
        <v>0</v>
      </c>
      <c r="G198" s="16">
        <f t="shared" si="25"/>
        <v>0</v>
      </c>
      <c r="H198" s="28">
        <f t="shared" si="23"/>
        <v>0</v>
      </c>
      <c r="I198" s="16">
        <f t="shared" si="26"/>
        <v>0</v>
      </c>
      <c r="J198" s="29">
        <f t="shared" si="27"/>
        <v>0</v>
      </c>
      <c r="K198" s="16">
        <f t="shared" si="28"/>
        <v>0</v>
      </c>
      <c r="L198" s="22">
        <f t="shared" si="29"/>
        <v>0</v>
      </c>
      <c r="M198" s="23"/>
      <c r="N198" s="30">
        <f t="shared" si="30"/>
        <v>0</v>
      </c>
    </row>
    <row r="199" spans="1:14" ht="13.5" customHeight="1">
      <c r="A199" s="12"/>
      <c r="B199" s="26" t="e">
        <f>VLOOKUP(A199,入库表!C$4:D$700,2,0)</f>
        <v>#N/A</v>
      </c>
      <c r="C199" s="27" t="e">
        <f>VLOOKUP(A199,入库表!C$4:E$800,3,0)</f>
        <v>#N/A</v>
      </c>
      <c r="D199" s="15"/>
      <c r="E199" s="16"/>
      <c r="F199" s="28">
        <f t="shared" si="24"/>
        <v>0</v>
      </c>
      <c r="G199" s="16">
        <f t="shared" si="25"/>
        <v>0</v>
      </c>
      <c r="H199" s="28">
        <f t="shared" si="23"/>
        <v>0</v>
      </c>
      <c r="I199" s="16">
        <f t="shared" si="26"/>
        <v>0</v>
      </c>
      <c r="J199" s="29">
        <f t="shared" si="27"/>
        <v>0</v>
      </c>
      <c r="K199" s="16">
        <f t="shared" si="28"/>
        <v>0</v>
      </c>
      <c r="L199" s="22">
        <f t="shared" si="29"/>
        <v>0</v>
      </c>
      <c r="M199" s="23"/>
      <c r="N199" s="30">
        <f t="shared" si="30"/>
        <v>0</v>
      </c>
    </row>
    <row r="200" spans="1:14" ht="13.5" customHeight="1">
      <c r="A200" s="12"/>
      <c r="B200" s="26" t="e">
        <f>VLOOKUP(A200,入库表!C$4:D$700,2,0)</f>
        <v>#N/A</v>
      </c>
      <c r="C200" s="27" t="e">
        <f>VLOOKUP(A200,入库表!C$4:E$800,3,0)</f>
        <v>#N/A</v>
      </c>
      <c r="D200" s="15"/>
      <c r="E200" s="16"/>
      <c r="F200" s="28">
        <f t="shared" si="24"/>
        <v>0</v>
      </c>
      <c r="G200" s="16">
        <f t="shared" si="25"/>
        <v>0</v>
      </c>
      <c r="H200" s="28">
        <f t="shared" si="23"/>
        <v>0</v>
      </c>
      <c r="I200" s="16">
        <f t="shared" si="26"/>
        <v>0</v>
      </c>
      <c r="J200" s="29">
        <f t="shared" si="27"/>
        <v>0</v>
      </c>
      <c r="K200" s="16">
        <f t="shared" si="28"/>
        <v>0</v>
      </c>
      <c r="L200" s="22">
        <f t="shared" si="29"/>
        <v>0</v>
      </c>
      <c r="M200" s="23"/>
      <c r="N200" s="30">
        <f t="shared" si="30"/>
        <v>0</v>
      </c>
    </row>
    <row r="201" spans="1:14" ht="13.5" customHeight="1">
      <c r="A201" s="12"/>
      <c r="B201" s="26" t="e">
        <f>VLOOKUP(A201,入库表!C$4:D$700,2,0)</f>
        <v>#N/A</v>
      </c>
      <c r="C201" s="27" t="e">
        <f>VLOOKUP(A201,入库表!C$4:E$800,3,0)</f>
        <v>#N/A</v>
      </c>
      <c r="D201" s="15"/>
      <c r="E201" s="16"/>
      <c r="F201" s="28">
        <f t="shared" si="24"/>
        <v>0</v>
      </c>
      <c r="G201" s="16">
        <f t="shared" si="25"/>
        <v>0</v>
      </c>
      <c r="H201" s="28">
        <f t="shared" si="23"/>
        <v>0</v>
      </c>
      <c r="I201" s="16">
        <f t="shared" si="26"/>
        <v>0</v>
      </c>
      <c r="J201" s="29">
        <f t="shared" si="27"/>
        <v>0</v>
      </c>
      <c r="K201" s="16">
        <f t="shared" si="28"/>
        <v>0</v>
      </c>
      <c r="L201" s="22">
        <f t="shared" si="29"/>
        <v>0</v>
      </c>
      <c r="M201" s="23"/>
      <c r="N201" s="30">
        <f t="shared" si="30"/>
        <v>0</v>
      </c>
    </row>
    <row r="202" spans="1:14" ht="13.5" customHeight="1">
      <c r="A202" s="12"/>
      <c r="B202" s="26" t="e">
        <f>VLOOKUP(A202,入库表!C$4:D$700,2,0)</f>
        <v>#N/A</v>
      </c>
      <c r="C202" s="27" t="e">
        <f>VLOOKUP(A202,入库表!C$4:E$800,3,0)</f>
        <v>#N/A</v>
      </c>
      <c r="D202" s="15"/>
      <c r="E202" s="16"/>
      <c r="F202" s="28">
        <f t="shared" si="24"/>
        <v>0</v>
      </c>
      <c r="G202" s="16">
        <f t="shared" si="25"/>
        <v>0</v>
      </c>
      <c r="H202" s="28">
        <f t="shared" si="23"/>
        <v>0</v>
      </c>
      <c r="I202" s="16">
        <f t="shared" si="26"/>
        <v>0</v>
      </c>
      <c r="J202" s="29">
        <f t="shared" si="27"/>
        <v>0</v>
      </c>
      <c r="K202" s="16">
        <f t="shared" si="28"/>
        <v>0</v>
      </c>
      <c r="L202" s="22">
        <f t="shared" si="29"/>
        <v>0</v>
      </c>
      <c r="M202" s="23"/>
      <c r="N202" s="30">
        <f t="shared" si="30"/>
        <v>0</v>
      </c>
    </row>
    <row r="203" spans="1:14" ht="13.5" customHeight="1">
      <c r="A203" s="12"/>
      <c r="B203" s="26" t="e">
        <f>VLOOKUP(A203,入库表!C$4:D$700,2,0)</f>
        <v>#N/A</v>
      </c>
      <c r="C203" s="27" t="e">
        <f>VLOOKUP(A203,入库表!C$4:E$800,3,0)</f>
        <v>#N/A</v>
      </c>
      <c r="D203" s="15"/>
      <c r="E203" s="16"/>
      <c r="F203" s="28">
        <f t="shared" si="24"/>
        <v>0</v>
      </c>
      <c r="G203" s="16">
        <f t="shared" si="25"/>
        <v>0</v>
      </c>
      <c r="H203" s="28">
        <f t="shared" si="23"/>
        <v>0</v>
      </c>
      <c r="I203" s="16">
        <f t="shared" si="26"/>
        <v>0</v>
      </c>
      <c r="J203" s="29">
        <f t="shared" si="27"/>
        <v>0</v>
      </c>
      <c r="K203" s="16">
        <f t="shared" si="28"/>
        <v>0</v>
      </c>
      <c r="L203" s="22">
        <f t="shared" si="29"/>
        <v>0</v>
      </c>
      <c r="M203" s="23"/>
      <c r="N203" s="30">
        <f t="shared" si="30"/>
        <v>0</v>
      </c>
    </row>
    <row r="204" spans="1:14" ht="13.5" customHeight="1">
      <c r="A204" s="12"/>
      <c r="B204" s="26" t="e">
        <f>VLOOKUP(A204,入库表!C$4:D$700,2,0)</f>
        <v>#N/A</v>
      </c>
      <c r="C204" s="27" t="e">
        <f>VLOOKUP(A204,入库表!C$4:E$800,3,0)</f>
        <v>#N/A</v>
      </c>
      <c r="D204" s="15"/>
      <c r="E204" s="16"/>
      <c r="F204" s="28">
        <f t="shared" si="24"/>
        <v>0</v>
      </c>
      <c r="G204" s="16">
        <f t="shared" si="25"/>
        <v>0</v>
      </c>
      <c r="H204" s="28">
        <f t="shared" si="23"/>
        <v>0</v>
      </c>
      <c r="I204" s="16">
        <f t="shared" si="26"/>
        <v>0</v>
      </c>
      <c r="J204" s="29">
        <f t="shared" si="27"/>
        <v>0</v>
      </c>
      <c r="K204" s="16">
        <f t="shared" si="28"/>
        <v>0</v>
      </c>
      <c r="L204" s="22">
        <f t="shared" si="29"/>
        <v>0</v>
      </c>
      <c r="M204" s="23"/>
      <c r="N204" s="30">
        <f t="shared" si="30"/>
        <v>0</v>
      </c>
    </row>
    <row r="205" spans="1:14" ht="13.5" customHeight="1">
      <c r="A205" s="12"/>
      <c r="B205" s="26" t="e">
        <f>VLOOKUP(A205,入库表!C$4:D$700,2,0)</f>
        <v>#N/A</v>
      </c>
      <c r="C205" s="27" t="e">
        <f>VLOOKUP(A205,入库表!C$4:E$800,3,0)</f>
        <v>#N/A</v>
      </c>
      <c r="D205" s="15"/>
      <c r="E205" s="16"/>
      <c r="F205" s="28">
        <f t="shared" si="24"/>
        <v>0</v>
      </c>
      <c r="G205" s="16">
        <f t="shared" si="25"/>
        <v>0</v>
      </c>
      <c r="H205" s="28">
        <f t="shared" ref="H205:H268" si="31">SUMIF(codeout,A205,sumout)</f>
        <v>0</v>
      </c>
      <c r="I205" s="16">
        <f t="shared" si="26"/>
        <v>0</v>
      </c>
      <c r="J205" s="29">
        <f t="shared" si="27"/>
        <v>0</v>
      </c>
      <c r="K205" s="16">
        <f t="shared" si="28"/>
        <v>0</v>
      </c>
      <c r="L205" s="22">
        <f t="shared" si="29"/>
        <v>0</v>
      </c>
      <c r="M205" s="23"/>
      <c r="N205" s="30">
        <f t="shared" si="30"/>
        <v>0</v>
      </c>
    </row>
    <row r="206" spans="1:14" ht="13.5" customHeight="1">
      <c r="A206" s="12"/>
      <c r="B206" s="26" t="e">
        <f>VLOOKUP(A206,入库表!C$4:D$700,2,0)</f>
        <v>#N/A</v>
      </c>
      <c r="C206" s="27" t="e">
        <f>VLOOKUP(A206,入库表!C$4:E$800,3,0)</f>
        <v>#N/A</v>
      </c>
      <c r="D206" s="15"/>
      <c r="E206" s="16"/>
      <c r="F206" s="28">
        <f t="shared" si="24"/>
        <v>0</v>
      </c>
      <c r="G206" s="16">
        <f t="shared" si="25"/>
        <v>0</v>
      </c>
      <c r="H206" s="28">
        <f t="shared" si="31"/>
        <v>0</v>
      </c>
      <c r="I206" s="16">
        <f t="shared" si="26"/>
        <v>0</v>
      </c>
      <c r="J206" s="29">
        <f t="shared" si="27"/>
        <v>0</v>
      </c>
      <c r="K206" s="16">
        <f t="shared" si="28"/>
        <v>0</v>
      </c>
      <c r="L206" s="22">
        <f t="shared" si="29"/>
        <v>0</v>
      </c>
      <c r="M206" s="23"/>
      <c r="N206" s="30">
        <f t="shared" si="30"/>
        <v>0</v>
      </c>
    </row>
    <row r="207" spans="1:14" ht="13.5" customHeight="1">
      <c r="A207" s="12"/>
      <c r="B207" s="26" t="e">
        <f>VLOOKUP(A207,入库表!C$4:D$700,2,0)</f>
        <v>#N/A</v>
      </c>
      <c r="C207" s="27" t="e">
        <f>VLOOKUP(A207,入库表!C$4:E$800,3,0)</f>
        <v>#N/A</v>
      </c>
      <c r="D207" s="15"/>
      <c r="E207" s="16"/>
      <c r="F207" s="28">
        <f t="shared" si="24"/>
        <v>0</v>
      </c>
      <c r="G207" s="16">
        <f t="shared" si="25"/>
        <v>0</v>
      </c>
      <c r="H207" s="28">
        <f t="shared" si="31"/>
        <v>0</v>
      </c>
      <c r="I207" s="16">
        <f t="shared" si="26"/>
        <v>0</v>
      </c>
      <c r="J207" s="29">
        <f t="shared" si="27"/>
        <v>0</v>
      </c>
      <c r="K207" s="16">
        <f t="shared" si="28"/>
        <v>0</v>
      </c>
      <c r="L207" s="22">
        <f t="shared" si="29"/>
        <v>0</v>
      </c>
      <c r="M207" s="23"/>
      <c r="N207" s="30">
        <f t="shared" si="30"/>
        <v>0</v>
      </c>
    </row>
    <row r="208" spans="1:14" ht="13.5" customHeight="1">
      <c r="A208" s="12"/>
      <c r="B208" s="26" t="e">
        <f>VLOOKUP(A208,入库表!C$4:D$700,2,0)</f>
        <v>#N/A</v>
      </c>
      <c r="C208" s="27" t="e">
        <f>VLOOKUP(A208,入库表!C$4:E$800,3,0)</f>
        <v>#N/A</v>
      </c>
      <c r="D208" s="15"/>
      <c r="E208" s="16"/>
      <c r="F208" s="28">
        <f t="shared" ref="F208:F271" si="32">SUMIF(codein,A208,sumin)</f>
        <v>0</v>
      </c>
      <c r="G208" s="16">
        <f t="shared" ref="G208:G271" si="33">SUMIF(codein,A208,totalin)</f>
        <v>0</v>
      </c>
      <c r="H208" s="28">
        <f t="shared" si="31"/>
        <v>0</v>
      </c>
      <c r="I208" s="16">
        <f t="shared" ref="I208:I271" si="34">ROUND(H208*L208,2)</f>
        <v>0</v>
      </c>
      <c r="J208" s="29">
        <f t="shared" ref="J208:J271" si="35">D208+F208-H208</f>
        <v>0</v>
      </c>
      <c r="K208" s="16">
        <f t="shared" ref="K208:K271" si="36">E208+G208-I208</f>
        <v>0</v>
      </c>
      <c r="L208" s="22">
        <f t="shared" ref="L208:L271" si="37">IF(E208+G208&lt;&gt;0,(E208+G208)/(D208+F208),0)</f>
        <v>0</v>
      </c>
      <c r="M208" s="23"/>
      <c r="N208" s="30">
        <f t="shared" ref="N208:N271" si="38">IF(J208&lt;M208,"请购",0)</f>
        <v>0</v>
      </c>
    </row>
    <row r="209" spans="1:14" ht="13.5" customHeight="1">
      <c r="A209" s="12"/>
      <c r="B209" s="26" t="e">
        <f>VLOOKUP(A209,入库表!C$4:D$700,2,0)</f>
        <v>#N/A</v>
      </c>
      <c r="C209" s="27" t="e">
        <f>VLOOKUP(A209,入库表!C$4:E$800,3,0)</f>
        <v>#N/A</v>
      </c>
      <c r="D209" s="15"/>
      <c r="E209" s="16"/>
      <c r="F209" s="28">
        <f t="shared" si="32"/>
        <v>0</v>
      </c>
      <c r="G209" s="16">
        <f t="shared" si="33"/>
        <v>0</v>
      </c>
      <c r="H209" s="28">
        <f t="shared" si="31"/>
        <v>0</v>
      </c>
      <c r="I209" s="16">
        <f t="shared" si="34"/>
        <v>0</v>
      </c>
      <c r="J209" s="29">
        <f t="shared" si="35"/>
        <v>0</v>
      </c>
      <c r="K209" s="16">
        <f t="shared" si="36"/>
        <v>0</v>
      </c>
      <c r="L209" s="22">
        <f t="shared" si="37"/>
        <v>0</v>
      </c>
      <c r="M209" s="23"/>
      <c r="N209" s="30">
        <f t="shared" si="38"/>
        <v>0</v>
      </c>
    </row>
    <row r="210" spans="1:14" ht="13.5" customHeight="1">
      <c r="A210" s="12"/>
      <c r="B210" s="26" t="e">
        <f>VLOOKUP(A210,入库表!C$4:D$700,2,0)</f>
        <v>#N/A</v>
      </c>
      <c r="C210" s="27" t="e">
        <f>VLOOKUP(A210,入库表!C$4:E$800,3,0)</f>
        <v>#N/A</v>
      </c>
      <c r="D210" s="15"/>
      <c r="E210" s="16"/>
      <c r="F210" s="28">
        <f t="shared" si="32"/>
        <v>0</v>
      </c>
      <c r="G210" s="16">
        <f t="shared" si="33"/>
        <v>0</v>
      </c>
      <c r="H210" s="28">
        <f t="shared" si="31"/>
        <v>0</v>
      </c>
      <c r="I210" s="16">
        <f t="shared" si="34"/>
        <v>0</v>
      </c>
      <c r="J210" s="29">
        <f t="shared" si="35"/>
        <v>0</v>
      </c>
      <c r="K210" s="16">
        <f t="shared" si="36"/>
        <v>0</v>
      </c>
      <c r="L210" s="22">
        <f t="shared" si="37"/>
        <v>0</v>
      </c>
      <c r="M210" s="23"/>
      <c r="N210" s="30">
        <f t="shared" si="38"/>
        <v>0</v>
      </c>
    </row>
    <row r="211" spans="1:14" ht="13.5" customHeight="1">
      <c r="A211" s="12"/>
      <c r="B211" s="26" t="e">
        <f>VLOOKUP(A211,入库表!C$4:D$700,2,0)</f>
        <v>#N/A</v>
      </c>
      <c r="C211" s="27" t="e">
        <f>VLOOKUP(A211,入库表!C$4:E$800,3,0)</f>
        <v>#N/A</v>
      </c>
      <c r="D211" s="15"/>
      <c r="E211" s="16"/>
      <c r="F211" s="28">
        <f t="shared" si="32"/>
        <v>0</v>
      </c>
      <c r="G211" s="16">
        <f t="shared" si="33"/>
        <v>0</v>
      </c>
      <c r="H211" s="28">
        <f t="shared" si="31"/>
        <v>0</v>
      </c>
      <c r="I211" s="16">
        <f t="shared" si="34"/>
        <v>0</v>
      </c>
      <c r="J211" s="29">
        <f t="shared" si="35"/>
        <v>0</v>
      </c>
      <c r="K211" s="16">
        <f t="shared" si="36"/>
        <v>0</v>
      </c>
      <c r="L211" s="22">
        <f t="shared" si="37"/>
        <v>0</v>
      </c>
      <c r="M211" s="23"/>
      <c r="N211" s="30">
        <f t="shared" si="38"/>
        <v>0</v>
      </c>
    </row>
    <row r="212" spans="1:14" ht="13.5" customHeight="1">
      <c r="A212" s="12"/>
      <c r="B212" s="26" t="e">
        <f>VLOOKUP(A212,入库表!C$4:D$700,2,0)</f>
        <v>#N/A</v>
      </c>
      <c r="C212" s="27" t="e">
        <f>VLOOKUP(A212,入库表!C$4:E$800,3,0)</f>
        <v>#N/A</v>
      </c>
      <c r="D212" s="15"/>
      <c r="E212" s="16"/>
      <c r="F212" s="28">
        <f t="shared" si="32"/>
        <v>0</v>
      </c>
      <c r="G212" s="16">
        <f t="shared" si="33"/>
        <v>0</v>
      </c>
      <c r="H212" s="28">
        <f t="shared" si="31"/>
        <v>0</v>
      </c>
      <c r="I212" s="16">
        <f t="shared" si="34"/>
        <v>0</v>
      </c>
      <c r="J212" s="29">
        <f t="shared" si="35"/>
        <v>0</v>
      </c>
      <c r="K212" s="16">
        <f t="shared" si="36"/>
        <v>0</v>
      </c>
      <c r="L212" s="22">
        <f t="shared" si="37"/>
        <v>0</v>
      </c>
      <c r="M212" s="23"/>
      <c r="N212" s="30">
        <f t="shared" si="38"/>
        <v>0</v>
      </c>
    </row>
    <row r="213" spans="1:14" ht="13.5" customHeight="1">
      <c r="A213" s="12"/>
      <c r="B213" s="26" t="e">
        <f>VLOOKUP(A213,入库表!C$4:D$700,2,0)</f>
        <v>#N/A</v>
      </c>
      <c r="C213" s="27" t="e">
        <f>VLOOKUP(A213,入库表!C$4:E$800,3,0)</f>
        <v>#N/A</v>
      </c>
      <c r="D213" s="15"/>
      <c r="E213" s="16"/>
      <c r="F213" s="28">
        <f t="shared" si="32"/>
        <v>0</v>
      </c>
      <c r="G213" s="16">
        <f t="shared" si="33"/>
        <v>0</v>
      </c>
      <c r="H213" s="28">
        <f t="shared" si="31"/>
        <v>0</v>
      </c>
      <c r="I213" s="16">
        <f t="shared" si="34"/>
        <v>0</v>
      </c>
      <c r="J213" s="29">
        <f t="shared" si="35"/>
        <v>0</v>
      </c>
      <c r="K213" s="16">
        <f t="shared" si="36"/>
        <v>0</v>
      </c>
      <c r="L213" s="22">
        <f t="shared" si="37"/>
        <v>0</v>
      </c>
      <c r="M213" s="23"/>
      <c r="N213" s="30">
        <f t="shared" si="38"/>
        <v>0</v>
      </c>
    </row>
    <row r="214" spans="1:14" ht="13.5" customHeight="1">
      <c r="A214" s="12"/>
      <c r="B214" s="26" t="e">
        <f>VLOOKUP(A214,入库表!C$4:D$700,2,0)</f>
        <v>#N/A</v>
      </c>
      <c r="C214" s="27" t="e">
        <f>VLOOKUP(A214,入库表!C$4:E$800,3,0)</f>
        <v>#N/A</v>
      </c>
      <c r="D214" s="15"/>
      <c r="E214" s="16"/>
      <c r="F214" s="28">
        <f t="shared" si="32"/>
        <v>0</v>
      </c>
      <c r="G214" s="16">
        <f t="shared" si="33"/>
        <v>0</v>
      </c>
      <c r="H214" s="28">
        <f t="shared" si="31"/>
        <v>0</v>
      </c>
      <c r="I214" s="16">
        <f t="shared" si="34"/>
        <v>0</v>
      </c>
      <c r="J214" s="29">
        <f t="shared" si="35"/>
        <v>0</v>
      </c>
      <c r="K214" s="16">
        <f t="shared" si="36"/>
        <v>0</v>
      </c>
      <c r="L214" s="22">
        <f t="shared" si="37"/>
        <v>0</v>
      </c>
      <c r="M214" s="23"/>
      <c r="N214" s="30">
        <f t="shared" si="38"/>
        <v>0</v>
      </c>
    </row>
    <row r="215" spans="1:14" ht="13.5" customHeight="1">
      <c r="A215" s="12"/>
      <c r="B215" s="26" t="e">
        <f>VLOOKUP(A215,入库表!C$4:D$700,2,0)</f>
        <v>#N/A</v>
      </c>
      <c r="C215" s="27" t="e">
        <f>VLOOKUP(A215,入库表!C$4:E$800,3,0)</f>
        <v>#N/A</v>
      </c>
      <c r="D215" s="15"/>
      <c r="E215" s="16"/>
      <c r="F215" s="28">
        <f t="shared" si="32"/>
        <v>0</v>
      </c>
      <c r="G215" s="16">
        <f t="shared" si="33"/>
        <v>0</v>
      </c>
      <c r="H215" s="28">
        <f t="shared" si="31"/>
        <v>0</v>
      </c>
      <c r="I215" s="16">
        <f t="shared" si="34"/>
        <v>0</v>
      </c>
      <c r="J215" s="29">
        <f t="shared" si="35"/>
        <v>0</v>
      </c>
      <c r="K215" s="16">
        <f t="shared" si="36"/>
        <v>0</v>
      </c>
      <c r="L215" s="22">
        <f t="shared" si="37"/>
        <v>0</v>
      </c>
      <c r="M215" s="23"/>
      <c r="N215" s="30">
        <f t="shared" si="38"/>
        <v>0</v>
      </c>
    </row>
    <row r="216" spans="1:14" ht="13.5" customHeight="1">
      <c r="A216" s="12"/>
      <c r="B216" s="26" t="e">
        <f>VLOOKUP(A216,入库表!C$4:D$700,2,0)</f>
        <v>#N/A</v>
      </c>
      <c r="C216" s="27" t="e">
        <f>VLOOKUP(A216,入库表!C$4:E$800,3,0)</f>
        <v>#N/A</v>
      </c>
      <c r="D216" s="15"/>
      <c r="E216" s="16"/>
      <c r="F216" s="28">
        <f t="shared" si="32"/>
        <v>0</v>
      </c>
      <c r="G216" s="16">
        <f t="shared" si="33"/>
        <v>0</v>
      </c>
      <c r="H216" s="28">
        <f t="shared" si="31"/>
        <v>0</v>
      </c>
      <c r="I216" s="16">
        <f t="shared" si="34"/>
        <v>0</v>
      </c>
      <c r="J216" s="29">
        <f t="shared" si="35"/>
        <v>0</v>
      </c>
      <c r="K216" s="16">
        <f t="shared" si="36"/>
        <v>0</v>
      </c>
      <c r="L216" s="22">
        <f t="shared" si="37"/>
        <v>0</v>
      </c>
      <c r="M216" s="23"/>
      <c r="N216" s="30">
        <f t="shared" si="38"/>
        <v>0</v>
      </c>
    </row>
    <row r="217" spans="1:14" ht="13.5" customHeight="1">
      <c r="A217" s="12"/>
      <c r="B217" s="26" t="e">
        <f>VLOOKUP(A217,入库表!C$4:D$700,2,0)</f>
        <v>#N/A</v>
      </c>
      <c r="C217" s="27" t="e">
        <f>VLOOKUP(A217,入库表!C$4:E$800,3,0)</f>
        <v>#N/A</v>
      </c>
      <c r="D217" s="15"/>
      <c r="E217" s="16"/>
      <c r="F217" s="28">
        <f t="shared" si="32"/>
        <v>0</v>
      </c>
      <c r="G217" s="16">
        <f t="shared" si="33"/>
        <v>0</v>
      </c>
      <c r="H217" s="28">
        <f t="shared" si="31"/>
        <v>0</v>
      </c>
      <c r="I217" s="16">
        <f t="shared" si="34"/>
        <v>0</v>
      </c>
      <c r="J217" s="29">
        <f t="shared" si="35"/>
        <v>0</v>
      </c>
      <c r="K217" s="16">
        <f t="shared" si="36"/>
        <v>0</v>
      </c>
      <c r="L217" s="22">
        <f t="shared" si="37"/>
        <v>0</v>
      </c>
      <c r="M217" s="23"/>
      <c r="N217" s="30">
        <f t="shared" si="38"/>
        <v>0</v>
      </c>
    </row>
    <row r="218" spans="1:14" ht="13.5" customHeight="1">
      <c r="A218" s="12"/>
      <c r="B218" s="26" t="e">
        <f>VLOOKUP(A218,入库表!C$4:D$700,2,0)</f>
        <v>#N/A</v>
      </c>
      <c r="C218" s="27" t="e">
        <f>VLOOKUP(A218,入库表!C$4:E$800,3,0)</f>
        <v>#N/A</v>
      </c>
      <c r="D218" s="15"/>
      <c r="E218" s="16"/>
      <c r="F218" s="28">
        <f t="shared" si="32"/>
        <v>0</v>
      </c>
      <c r="G218" s="16">
        <f t="shared" si="33"/>
        <v>0</v>
      </c>
      <c r="H218" s="28">
        <f t="shared" si="31"/>
        <v>0</v>
      </c>
      <c r="I218" s="16">
        <f t="shared" si="34"/>
        <v>0</v>
      </c>
      <c r="J218" s="29">
        <f t="shared" si="35"/>
        <v>0</v>
      </c>
      <c r="K218" s="16">
        <f t="shared" si="36"/>
        <v>0</v>
      </c>
      <c r="L218" s="22">
        <f t="shared" si="37"/>
        <v>0</v>
      </c>
      <c r="M218" s="23"/>
      <c r="N218" s="30">
        <f t="shared" si="38"/>
        <v>0</v>
      </c>
    </row>
    <row r="219" spans="1:14" ht="13.5" customHeight="1">
      <c r="A219" s="12"/>
      <c r="B219" s="26" t="e">
        <f>VLOOKUP(A219,入库表!C$4:D$700,2,0)</f>
        <v>#N/A</v>
      </c>
      <c r="C219" s="27" t="e">
        <f>VLOOKUP(A219,入库表!C$4:E$800,3,0)</f>
        <v>#N/A</v>
      </c>
      <c r="D219" s="15"/>
      <c r="E219" s="16"/>
      <c r="F219" s="28">
        <f t="shared" si="32"/>
        <v>0</v>
      </c>
      <c r="G219" s="16">
        <f t="shared" si="33"/>
        <v>0</v>
      </c>
      <c r="H219" s="28">
        <f t="shared" si="31"/>
        <v>0</v>
      </c>
      <c r="I219" s="16">
        <f t="shared" si="34"/>
        <v>0</v>
      </c>
      <c r="J219" s="29">
        <f t="shared" si="35"/>
        <v>0</v>
      </c>
      <c r="K219" s="16">
        <f t="shared" si="36"/>
        <v>0</v>
      </c>
      <c r="L219" s="22">
        <f t="shared" si="37"/>
        <v>0</v>
      </c>
      <c r="M219" s="23"/>
      <c r="N219" s="30">
        <f t="shared" si="38"/>
        <v>0</v>
      </c>
    </row>
    <row r="220" spans="1:14" ht="13.5" customHeight="1">
      <c r="A220" s="12"/>
      <c r="B220" s="26" t="e">
        <f>VLOOKUP(A220,入库表!C$4:D$700,2,0)</f>
        <v>#N/A</v>
      </c>
      <c r="C220" s="27" t="e">
        <f>VLOOKUP(A220,入库表!C$4:E$800,3,0)</f>
        <v>#N/A</v>
      </c>
      <c r="D220" s="15"/>
      <c r="E220" s="16"/>
      <c r="F220" s="28">
        <f t="shared" si="32"/>
        <v>0</v>
      </c>
      <c r="G220" s="16">
        <f t="shared" si="33"/>
        <v>0</v>
      </c>
      <c r="H220" s="28">
        <f t="shared" si="31"/>
        <v>0</v>
      </c>
      <c r="I220" s="16">
        <f t="shared" si="34"/>
        <v>0</v>
      </c>
      <c r="J220" s="29">
        <f t="shared" si="35"/>
        <v>0</v>
      </c>
      <c r="K220" s="16">
        <f t="shared" si="36"/>
        <v>0</v>
      </c>
      <c r="L220" s="22">
        <f t="shared" si="37"/>
        <v>0</v>
      </c>
      <c r="M220" s="23"/>
      <c r="N220" s="30">
        <f t="shared" si="38"/>
        <v>0</v>
      </c>
    </row>
    <row r="221" spans="1:14" ht="13.5" customHeight="1">
      <c r="A221" s="12"/>
      <c r="B221" s="26" t="e">
        <f>VLOOKUP(A221,入库表!C$4:D$700,2,0)</f>
        <v>#N/A</v>
      </c>
      <c r="C221" s="27" t="e">
        <f>VLOOKUP(A221,入库表!C$4:E$800,3,0)</f>
        <v>#N/A</v>
      </c>
      <c r="D221" s="15"/>
      <c r="E221" s="16"/>
      <c r="F221" s="28">
        <f t="shared" si="32"/>
        <v>0</v>
      </c>
      <c r="G221" s="16">
        <f t="shared" si="33"/>
        <v>0</v>
      </c>
      <c r="H221" s="28">
        <f t="shared" si="31"/>
        <v>0</v>
      </c>
      <c r="I221" s="16">
        <f t="shared" si="34"/>
        <v>0</v>
      </c>
      <c r="J221" s="29">
        <f t="shared" si="35"/>
        <v>0</v>
      </c>
      <c r="K221" s="16">
        <f t="shared" si="36"/>
        <v>0</v>
      </c>
      <c r="L221" s="22">
        <f t="shared" si="37"/>
        <v>0</v>
      </c>
      <c r="M221" s="23"/>
      <c r="N221" s="30">
        <f t="shared" si="38"/>
        <v>0</v>
      </c>
    </row>
    <row r="222" spans="1:14" ht="13.5" customHeight="1">
      <c r="A222" s="12"/>
      <c r="B222" s="26" t="e">
        <f>VLOOKUP(A222,入库表!C$4:D$700,2,0)</f>
        <v>#N/A</v>
      </c>
      <c r="C222" s="27" t="e">
        <f>VLOOKUP(A222,入库表!C$4:E$800,3,0)</f>
        <v>#N/A</v>
      </c>
      <c r="D222" s="15"/>
      <c r="E222" s="16"/>
      <c r="F222" s="28">
        <f t="shared" si="32"/>
        <v>0</v>
      </c>
      <c r="G222" s="16">
        <f t="shared" si="33"/>
        <v>0</v>
      </c>
      <c r="H222" s="28">
        <f t="shared" si="31"/>
        <v>0</v>
      </c>
      <c r="I222" s="16">
        <f t="shared" si="34"/>
        <v>0</v>
      </c>
      <c r="J222" s="29">
        <f t="shared" si="35"/>
        <v>0</v>
      </c>
      <c r="K222" s="16">
        <f t="shared" si="36"/>
        <v>0</v>
      </c>
      <c r="L222" s="22">
        <f t="shared" si="37"/>
        <v>0</v>
      </c>
      <c r="M222" s="23"/>
      <c r="N222" s="30">
        <f t="shared" si="38"/>
        <v>0</v>
      </c>
    </row>
    <row r="223" spans="1:14" ht="13.5" customHeight="1">
      <c r="A223" s="12"/>
      <c r="B223" s="26" t="e">
        <f>VLOOKUP(A223,入库表!C$4:D$700,2,0)</f>
        <v>#N/A</v>
      </c>
      <c r="C223" s="27" t="e">
        <f>VLOOKUP(A223,入库表!C$4:E$800,3,0)</f>
        <v>#N/A</v>
      </c>
      <c r="D223" s="15"/>
      <c r="E223" s="16"/>
      <c r="F223" s="28">
        <f t="shared" si="32"/>
        <v>0</v>
      </c>
      <c r="G223" s="16">
        <f t="shared" si="33"/>
        <v>0</v>
      </c>
      <c r="H223" s="28">
        <f t="shared" si="31"/>
        <v>0</v>
      </c>
      <c r="I223" s="16">
        <f t="shared" si="34"/>
        <v>0</v>
      </c>
      <c r="J223" s="29">
        <f t="shared" si="35"/>
        <v>0</v>
      </c>
      <c r="K223" s="16">
        <f t="shared" si="36"/>
        <v>0</v>
      </c>
      <c r="L223" s="22">
        <f t="shared" si="37"/>
        <v>0</v>
      </c>
      <c r="M223" s="23"/>
      <c r="N223" s="30">
        <f t="shared" si="38"/>
        <v>0</v>
      </c>
    </row>
    <row r="224" spans="1:14" ht="13.5" customHeight="1">
      <c r="A224" s="12"/>
      <c r="B224" s="26" t="e">
        <f>VLOOKUP(A224,入库表!C$4:D$700,2,0)</f>
        <v>#N/A</v>
      </c>
      <c r="C224" s="27" t="e">
        <f>VLOOKUP(A224,入库表!C$4:E$800,3,0)</f>
        <v>#N/A</v>
      </c>
      <c r="D224" s="15"/>
      <c r="E224" s="16"/>
      <c r="F224" s="28">
        <f t="shared" si="32"/>
        <v>0</v>
      </c>
      <c r="G224" s="16">
        <f t="shared" si="33"/>
        <v>0</v>
      </c>
      <c r="H224" s="28">
        <f t="shared" si="31"/>
        <v>0</v>
      </c>
      <c r="I224" s="16">
        <f t="shared" si="34"/>
        <v>0</v>
      </c>
      <c r="J224" s="29">
        <f t="shared" si="35"/>
        <v>0</v>
      </c>
      <c r="K224" s="16">
        <f t="shared" si="36"/>
        <v>0</v>
      </c>
      <c r="L224" s="22">
        <f t="shared" si="37"/>
        <v>0</v>
      </c>
      <c r="M224" s="23"/>
      <c r="N224" s="30">
        <f t="shared" si="38"/>
        <v>0</v>
      </c>
    </row>
    <row r="225" spans="1:14" ht="13.5" customHeight="1">
      <c r="A225" s="12"/>
      <c r="B225" s="26" t="e">
        <f>VLOOKUP(A225,入库表!C$4:D$700,2,0)</f>
        <v>#N/A</v>
      </c>
      <c r="C225" s="27" t="e">
        <f>VLOOKUP(A225,入库表!C$4:E$800,3,0)</f>
        <v>#N/A</v>
      </c>
      <c r="D225" s="15"/>
      <c r="E225" s="16"/>
      <c r="F225" s="28">
        <f t="shared" si="32"/>
        <v>0</v>
      </c>
      <c r="G225" s="16">
        <f t="shared" si="33"/>
        <v>0</v>
      </c>
      <c r="H225" s="28">
        <f t="shared" si="31"/>
        <v>0</v>
      </c>
      <c r="I225" s="16">
        <f t="shared" si="34"/>
        <v>0</v>
      </c>
      <c r="J225" s="29">
        <f t="shared" si="35"/>
        <v>0</v>
      </c>
      <c r="K225" s="16">
        <f t="shared" si="36"/>
        <v>0</v>
      </c>
      <c r="L225" s="22">
        <f t="shared" si="37"/>
        <v>0</v>
      </c>
      <c r="M225" s="23"/>
      <c r="N225" s="30">
        <f t="shared" si="38"/>
        <v>0</v>
      </c>
    </row>
    <row r="226" spans="1:14" ht="13.5" customHeight="1">
      <c r="A226" s="12"/>
      <c r="B226" s="26" t="e">
        <f>VLOOKUP(A226,入库表!C$4:D$700,2,0)</f>
        <v>#N/A</v>
      </c>
      <c r="C226" s="27" t="e">
        <f>VLOOKUP(A226,入库表!C$4:E$800,3,0)</f>
        <v>#N/A</v>
      </c>
      <c r="D226" s="15"/>
      <c r="E226" s="16"/>
      <c r="F226" s="28">
        <f t="shared" si="32"/>
        <v>0</v>
      </c>
      <c r="G226" s="16">
        <f t="shared" si="33"/>
        <v>0</v>
      </c>
      <c r="H226" s="28">
        <f t="shared" si="31"/>
        <v>0</v>
      </c>
      <c r="I226" s="16">
        <f t="shared" si="34"/>
        <v>0</v>
      </c>
      <c r="J226" s="29">
        <f t="shared" si="35"/>
        <v>0</v>
      </c>
      <c r="K226" s="16">
        <f t="shared" si="36"/>
        <v>0</v>
      </c>
      <c r="L226" s="22">
        <f t="shared" si="37"/>
        <v>0</v>
      </c>
      <c r="M226" s="23"/>
      <c r="N226" s="30">
        <f t="shared" si="38"/>
        <v>0</v>
      </c>
    </row>
    <row r="227" spans="1:14" ht="13.5" customHeight="1">
      <c r="A227" s="12"/>
      <c r="B227" s="26" t="e">
        <f>VLOOKUP(A227,入库表!C$4:D$700,2,0)</f>
        <v>#N/A</v>
      </c>
      <c r="C227" s="27" t="e">
        <f>VLOOKUP(A227,入库表!C$4:E$800,3,0)</f>
        <v>#N/A</v>
      </c>
      <c r="D227" s="15"/>
      <c r="E227" s="16"/>
      <c r="F227" s="28">
        <f t="shared" si="32"/>
        <v>0</v>
      </c>
      <c r="G227" s="16">
        <f t="shared" si="33"/>
        <v>0</v>
      </c>
      <c r="H227" s="28">
        <f t="shared" si="31"/>
        <v>0</v>
      </c>
      <c r="I227" s="16">
        <f t="shared" si="34"/>
        <v>0</v>
      </c>
      <c r="J227" s="29">
        <f t="shared" si="35"/>
        <v>0</v>
      </c>
      <c r="K227" s="16">
        <f t="shared" si="36"/>
        <v>0</v>
      </c>
      <c r="L227" s="22">
        <f t="shared" si="37"/>
        <v>0</v>
      </c>
      <c r="M227" s="23"/>
      <c r="N227" s="30">
        <f t="shared" si="38"/>
        <v>0</v>
      </c>
    </row>
    <row r="228" spans="1:14" ht="13.5" customHeight="1">
      <c r="A228" s="12"/>
      <c r="B228" s="26" t="e">
        <f>VLOOKUP(A228,入库表!C$4:D$700,2,0)</f>
        <v>#N/A</v>
      </c>
      <c r="C228" s="27" t="e">
        <f>VLOOKUP(A228,入库表!C$4:E$800,3,0)</f>
        <v>#N/A</v>
      </c>
      <c r="D228" s="15"/>
      <c r="E228" s="16"/>
      <c r="F228" s="28">
        <f t="shared" si="32"/>
        <v>0</v>
      </c>
      <c r="G228" s="16">
        <f t="shared" si="33"/>
        <v>0</v>
      </c>
      <c r="H228" s="28">
        <f t="shared" si="31"/>
        <v>0</v>
      </c>
      <c r="I228" s="16">
        <f t="shared" si="34"/>
        <v>0</v>
      </c>
      <c r="J228" s="29">
        <f t="shared" si="35"/>
        <v>0</v>
      </c>
      <c r="K228" s="16">
        <f t="shared" si="36"/>
        <v>0</v>
      </c>
      <c r="L228" s="22">
        <f t="shared" si="37"/>
        <v>0</v>
      </c>
      <c r="M228" s="23"/>
      <c r="N228" s="30">
        <f t="shared" si="38"/>
        <v>0</v>
      </c>
    </row>
    <row r="229" spans="1:14" ht="13.5" customHeight="1">
      <c r="A229" s="12"/>
      <c r="B229" s="26" t="e">
        <f>VLOOKUP(A229,入库表!C$4:D$700,2,0)</f>
        <v>#N/A</v>
      </c>
      <c r="C229" s="27" t="e">
        <f>VLOOKUP(A229,入库表!C$4:E$800,3,0)</f>
        <v>#N/A</v>
      </c>
      <c r="D229" s="15"/>
      <c r="E229" s="16"/>
      <c r="F229" s="28">
        <f t="shared" si="32"/>
        <v>0</v>
      </c>
      <c r="G229" s="16">
        <f t="shared" si="33"/>
        <v>0</v>
      </c>
      <c r="H229" s="28">
        <f t="shared" si="31"/>
        <v>0</v>
      </c>
      <c r="I229" s="16">
        <f t="shared" si="34"/>
        <v>0</v>
      </c>
      <c r="J229" s="29">
        <f t="shared" si="35"/>
        <v>0</v>
      </c>
      <c r="K229" s="16">
        <f t="shared" si="36"/>
        <v>0</v>
      </c>
      <c r="L229" s="22">
        <f t="shared" si="37"/>
        <v>0</v>
      </c>
      <c r="M229" s="23"/>
      <c r="N229" s="30">
        <f t="shared" si="38"/>
        <v>0</v>
      </c>
    </row>
    <row r="230" spans="1:14" ht="13.5" customHeight="1">
      <c r="A230" s="12"/>
      <c r="B230" s="26" t="e">
        <f>VLOOKUP(A230,入库表!C$4:D$700,2,0)</f>
        <v>#N/A</v>
      </c>
      <c r="C230" s="27" t="e">
        <f>VLOOKUP(A230,入库表!C$4:E$800,3,0)</f>
        <v>#N/A</v>
      </c>
      <c r="D230" s="15"/>
      <c r="E230" s="16"/>
      <c r="F230" s="28">
        <f t="shared" si="32"/>
        <v>0</v>
      </c>
      <c r="G230" s="16">
        <f t="shared" si="33"/>
        <v>0</v>
      </c>
      <c r="H230" s="28">
        <f t="shared" si="31"/>
        <v>0</v>
      </c>
      <c r="I230" s="16">
        <f t="shared" si="34"/>
        <v>0</v>
      </c>
      <c r="J230" s="29">
        <f t="shared" si="35"/>
        <v>0</v>
      </c>
      <c r="K230" s="16">
        <f t="shared" si="36"/>
        <v>0</v>
      </c>
      <c r="L230" s="22">
        <f t="shared" si="37"/>
        <v>0</v>
      </c>
      <c r="M230" s="23"/>
      <c r="N230" s="30">
        <f t="shared" si="38"/>
        <v>0</v>
      </c>
    </row>
    <row r="231" spans="1:14" ht="13.5" customHeight="1">
      <c r="A231" s="12"/>
      <c r="B231" s="26" t="e">
        <f>VLOOKUP(A231,入库表!C$4:D$700,2,0)</f>
        <v>#N/A</v>
      </c>
      <c r="C231" s="27" t="e">
        <f>VLOOKUP(A231,入库表!C$4:E$800,3,0)</f>
        <v>#N/A</v>
      </c>
      <c r="D231" s="15"/>
      <c r="E231" s="16"/>
      <c r="F231" s="28">
        <f t="shared" si="32"/>
        <v>0</v>
      </c>
      <c r="G231" s="16">
        <f t="shared" si="33"/>
        <v>0</v>
      </c>
      <c r="H231" s="28">
        <f t="shared" si="31"/>
        <v>0</v>
      </c>
      <c r="I231" s="16">
        <f t="shared" si="34"/>
        <v>0</v>
      </c>
      <c r="J231" s="29">
        <f t="shared" si="35"/>
        <v>0</v>
      </c>
      <c r="K231" s="16">
        <f t="shared" si="36"/>
        <v>0</v>
      </c>
      <c r="L231" s="22">
        <f t="shared" si="37"/>
        <v>0</v>
      </c>
      <c r="M231" s="23"/>
      <c r="N231" s="30">
        <f t="shared" si="38"/>
        <v>0</v>
      </c>
    </row>
    <row r="232" spans="1:14" ht="13.5" customHeight="1">
      <c r="A232" s="12"/>
      <c r="B232" s="26" t="e">
        <f>VLOOKUP(A232,入库表!C$4:D$700,2,0)</f>
        <v>#N/A</v>
      </c>
      <c r="C232" s="27" t="e">
        <f>VLOOKUP(A232,入库表!C$4:E$800,3,0)</f>
        <v>#N/A</v>
      </c>
      <c r="D232" s="15"/>
      <c r="E232" s="16"/>
      <c r="F232" s="28">
        <f t="shared" si="32"/>
        <v>0</v>
      </c>
      <c r="G232" s="16">
        <f t="shared" si="33"/>
        <v>0</v>
      </c>
      <c r="H232" s="28">
        <f t="shared" si="31"/>
        <v>0</v>
      </c>
      <c r="I232" s="16">
        <f t="shared" si="34"/>
        <v>0</v>
      </c>
      <c r="J232" s="29">
        <f t="shared" si="35"/>
        <v>0</v>
      </c>
      <c r="K232" s="16">
        <f t="shared" si="36"/>
        <v>0</v>
      </c>
      <c r="L232" s="22">
        <f t="shared" si="37"/>
        <v>0</v>
      </c>
      <c r="M232" s="23"/>
      <c r="N232" s="30">
        <f t="shared" si="38"/>
        <v>0</v>
      </c>
    </row>
    <row r="233" spans="1:14" ht="13.5" customHeight="1">
      <c r="A233" s="12"/>
      <c r="B233" s="26" t="e">
        <f>VLOOKUP(A233,入库表!C$4:D$700,2,0)</f>
        <v>#N/A</v>
      </c>
      <c r="C233" s="27" t="e">
        <f>VLOOKUP(A233,入库表!C$4:E$800,3,0)</f>
        <v>#N/A</v>
      </c>
      <c r="D233" s="15"/>
      <c r="E233" s="16"/>
      <c r="F233" s="28">
        <f t="shared" si="32"/>
        <v>0</v>
      </c>
      <c r="G233" s="16">
        <f t="shared" si="33"/>
        <v>0</v>
      </c>
      <c r="H233" s="28">
        <f t="shared" si="31"/>
        <v>0</v>
      </c>
      <c r="I233" s="16">
        <f t="shared" si="34"/>
        <v>0</v>
      </c>
      <c r="J233" s="29">
        <f t="shared" si="35"/>
        <v>0</v>
      </c>
      <c r="K233" s="16">
        <f t="shared" si="36"/>
        <v>0</v>
      </c>
      <c r="L233" s="22">
        <f t="shared" si="37"/>
        <v>0</v>
      </c>
      <c r="M233" s="23"/>
      <c r="N233" s="30">
        <f t="shared" si="38"/>
        <v>0</v>
      </c>
    </row>
    <row r="234" spans="1:14" ht="13.5" customHeight="1">
      <c r="A234" s="12"/>
      <c r="B234" s="26" t="e">
        <f>VLOOKUP(A234,入库表!C$4:D$700,2,0)</f>
        <v>#N/A</v>
      </c>
      <c r="C234" s="27" t="e">
        <f>VLOOKUP(A234,入库表!C$4:E$800,3,0)</f>
        <v>#N/A</v>
      </c>
      <c r="D234" s="15"/>
      <c r="E234" s="16"/>
      <c r="F234" s="28">
        <f t="shared" si="32"/>
        <v>0</v>
      </c>
      <c r="G234" s="16">
        <f t="shared" si="33"/>
        <v>0</v>
      </c>
      <c r="H234" s="28">
        <f t="shared" si="31"/>
        <v>0</v>
      </c>
      <c r="I234" s="16">
        <f t="shared" si="34"/>
        <v>0</v>
      </c>
      <c r="J234" s="29">
        <f t="shared" si="35"/>
        <v>0</v>
      </c>
      <c r="K234" s="16">
        <f t="shared" si="36"/>
        <v>0</v>
      </c>
      <c r="L234" s="22">
        <f t="shared" si="37"/>
        <v>0</v>
      </c>
      <c r="M234" s="23"/>
      <c r="N234" s="30">
        <f t="shared" si="38"/>
        <v>0</v>
      </c>
    </row>
    <row r="235" spans="1:14" ht="13.5" customHeight="1">
      <c r="A235" s="12"/>
      <c r="B235" s="26" t="e">
        <f>VLOOKUP(A235,入库表!C$4:D$700,2,0)</f>
        <v>#N/A</v>
      </c>
      <c r="C235" s="27" t="e">
        <f>VLOOKUP(A235,入库表!C$4:E$800,3,0)</f>
        <v>#N/A</v>
      </c>
      <c r="D235" s="15"/>
      <c r="E235" s="16"/>
      <c r="F235" s="28">
        <f t="shared" si="32"/>
        <v>0</v>
      </c>
      <c r="G235" s="16">
        <f t="shared" si="33"/>
        <v>0</v>
      </c>
      <c r="H235" s="28">
        <f t="shared" si="31"/>
        <v>0</v>
      </c>
      <c r="I235" s="16">
        <f t="shared" si="34"/>
        <v>0</v>
      </c>
      <c r="J235" s="29">
        <f t="shared" si="35"/>
        <v>0</v>
      </c>
      <c r="K235" s="16">
        <f t="shared" si="36"/>
        <v>0</v>
      </c>
      <c r="L235" s="22">
        <f t="shared" si="37"/>
        <v>0</v>
      </c>
      <c r="M235" s="23"/>
      <c r="N235" s="30">
        <f t="shared" si="38"/>
        <v>0</v>
      </c>
    </row>
    <row r="236" spans="1:14" ht="13.5" customHeight="1">
      <c r="A236" s="12"/>
      <c r="B236" s="26" t="e">
        <f>VLOOKUP(A236,入库表!C$4:D$700,2,0)</f>
        <v>#N/A</v>
      </c>
      <c r="C236" s="27" t="e">
        <f>VLOOKUP(A236,入库表!C$4:E$800,3,0)</f>
        <v>#N/A</v>
      </c>
      <c r="D236" s="15"/>
      <c r="E236" s="16"/>
      <c r="F236" s="28">
        <f t="shared" si="32"/>
        <v>0</v>
      </c>
      <c r="G236" s="16">
        <f t="shared" si="33"/>
        <v>0</v>
      </c>
      <c r="H236" s="28">
        <f t="shared" si="31"/>
        <v>0</v>
      </c>
      <c r="I236" s="16">
        <f t="shared" si="34"/>
        <v>0</v>
      </c>
      <c r="J236" s="29">
        <f t="shared" si="35"/>
        <v>0</v>
      </c>
      <c r="K236" s="16">
        <f t="shared" si="36"/>
        <v>0</v>
      </c>
      <c r="L236" s="22">
        <f t="shared" si="37"/>
        <v>0</v>
      </c>
      <c r="M236" s="23"/>
      <c r="N236" s="30">
        <f t="shared" si="38"/>
        <v>0</v>
      </c>
    </row>
    <row r="237" spans="1:14" ht="13.5" customHeight="1">
      <c r="A237" s="12"/>
      <c r="B237" s="26" t="e">
        <f>VLOOKUP(A237,入库表!C$4:D$700,2,0)</f>
        <v>#N/A</v>
      </c>
      <c r="C237" s="27" t="e">
        <f>VLOOKUP(A237,入库表!C$4:E$800,3,0)</f>
        <v>#N/A</v>
      </c>
      <c r="D237" s="15"/>
      <c r="E237" s="16"/>
      <c r="F237" s="28">
        <f t="shared" si="32"/>
        <v>0</v>
      </c>
      <c r="G237" s="16">
        <f t="shared" si="33"/>
        <v>0</v>
      </c>
      <c r="H237" s="28">
        <f t="shared" si="31"/>
        <v>0</v>
      </c>
      <c r="I237" s="16">
        <f t="shared" si="34"/>
        <v>0</v>
      </c>
      <c r="J237" s="29">
        <f t="shared" si="35"/>
        <v>0</v>
      </c>
      <c r="K237" s="16">
        <f t="shared" si="36"/>
        <v>0</v>
      </c>
      <c r="L237" s="22">
        <f t="shared" si="37"/>
        <v>0</v>
      </c>
      <c r="M237" s="23"/>
      <c r="N237" s="30">
        <f t="shared" si="38"/>
        <v>0</v>
      </c>
    </row>
    <row r="238" spans="1:14" ht="13.5" customHeight="1">
      <c r="A238" s="12"/>
      <c r="B238" s="26" t="e">
        <f>VLOOKUP(A238,入库表!C$4:D$700,2,0)</f>
        <v>#N/A</v>
      </c>
      <c r="C238" s="27" t="e">
        <f>VLOOKUP(A238,入库表!C$4:E$800,3,0)</f>
        <v>#N/A</v>
      </c>
      <c r="D238" s="15"/>
      <c r="E238" s="16"/>
      <c r="F238" s="28">
        <f t="shared" si="32"/>
        <v>0</v>
      </c>
      <c r="G238" s="16">
        <f t="shared" si="33"/>
        <v>0</v>
      </c>
      <c r="H238" s="28">
        <f t="shared" si="31"/>
        <v>0</v>
      </c>
      <c r="I238" s="16">
        <f t="shared" si="34"/>
        <v>0</v>
      </c>
      <c r="J238" s="29">
        <f t="shared" si="35"/>
        <v>0</v>
      </c>
      <c r="K238" s="16">
        <f t="shared" si="36"/>
        <v>0</v>
      </c>
      <c r="L238" s="22">
        <f t="shared" si="37"/>
        <v>0</v>
      </c>
      <c r="M238" s="23"/>
      <c r="N238" s="30">
        <f t="shared" si="38"/>
        <v>0</v>
      </c>
    </row>
    <row r="239" spans="1:14" ht="13.5" customHeight="1">
      <c r="A239" s="12"/>
      <c r="B239" s="26" t="e">
        <f>VLOOKUP(A239,入库表!C$4:D$700,2,0)</f>
        <v>#N/A</v>
      </c>
      <c r="C239" s="27" t="e">
        <f>VLOOKUP(A239,入库表!C$4:E$800,3,0)</f>
        <v>#N/A</v>
      </c>
      <c r="D239" s="15"/>
      <c r="E239" s="16"/>
      <c r="F239" s="28">
        <f t="shared" si="32"/>
        <v>0</v>
      </c>
      <c r="G239" s="16">
        <f t="shared" si="33"/>
        <v>0</v>
      </c>
      <c r="H239" s="28">
        <f t="shared" si="31"/>
        <v>0</v>
      </c>
      <c r="I239" s="16">
        <f t="shared" si="34"/>
        <v>0</v>
      </c>
      <c r="J239" s="29">
        <f t="shared" si="35"/>
        <v>0</v>
      </c>
      <c r="K239" s="16">
        <f t="shared" si="36"/>
        <v>0</v>
      </c>
      <c r="L239" s="22">
        <f t="shared" si="37"/>
        <v>0</v>
      </c>
      <c r="M239" s="23"/>
      <c r="N239" s="30">
        <f t="shared" si="38"/>
        <v>0</v>
      </c>
    </row>
    <row r="240" spans="1:14" ht="13.5" customHeight="1">
      <c r="A240" s="12"/>
      <c r="B240" s="26" t="e">
        <f>VLOOKUP(A240,入库表!C$4:D$700,2,0)</f>
        <v>#N/A</v>
      </c>
      <c r="C240" s="27" t="e">
        <f>VLOOKUP(A240,入库表!C$4:E$800,3,0)</f>
        <v>#N/A</v>
      </c>
      <c r="D240" s="15"/>
      <c r="E240" s="16"/>
      <c r="F240" s="28">
        <f t="shared" si="32"/>
        <v>0</v>
      </c>
      <c r="G240" s="16">
        <f t="shared" si="33"/>
        <v>0</v>
      </c>
      <c r="H240" s="28">
        <f t="shared" si="31"/>
        <v>0</v>
      </c>
      <c r="I240" s="16">
        <f t="shared" si="34"/>
        <v>0</v>
      </c>
      <c r="J240" s="29">
        <f t="shared" si="35"/>
        <v>0</v>
      </c>
      <c r="K240" s="16">
        <f t="shared" si="36"/>
        <v>0</v>
      </c>
      <c r="L240" s="22">
        <f t="shared" si="37"/>
        <v>0</v>
      </c>
      <c r="M240" s="23"/>
      <c r="N240" s="30">
        <f t="shared" si="38"/>
        <v>0</v>
      </c>
    </row>
    <row r="241" spans="1:14" ht="13.5" customHeight="1">
      <c r="A241" s="12"/>
      <c r="B241" s="26" t="e">
        <f>VLOOKUP(A241,入库表!C$4:D$700,2,0)</f>
        <v>#N/A</v>
      </c>
      <c r="C241" s="27" t="e">
        <f>VLOOKUP(A241,入库表!C$4:E$800,3,0)</f>
        <v>#N/A</v>
      </c>
      <c r="D241" s="15"/>
      <c r="E241" s="16"/>
      <c r="F241" s="28">
        <f t="shared" si="32"/>
        <v>0</v>
      </c>
      <c r="G241" s="16">
        <f t="shared" si="33"/>
        <v>0</v>
      </c>
      <c r="H241" s="28">
        <f t="shared" si="31"/>
        <v>0</v>
      </c>
      <c r="I241" s="16">
        <f t="shared" si="34"/>
        <v>0</v>
      </c>
      <c r="J241" s="29">
        <f t="shared" si="35"/>
        <v>0</v>
      </c>
      <c r="K241" s="16">
        <f t="shared" si="36"/>
        <v>0</v>
      </c>
      <c r="L241" s="22">
        <f t="shared" si="37"/>
        <v>0</v>
      </c>
      <c r="M241" s="23"/>
      <c r="N241" s="30">
        <f t="shared" si="38"/>
        <v>0</v>
      </c>
    </row>
    <row r="242" spans="1:14" ht="13.5" customHeight="1">
      <c r="A242" s="12"/>
      <c r="B242" s="26" t="e">
        <f>VLOOKUP(A242,入库表!C$4:D$700,2,0)</f>
        <v>#N/A</v>
      </c>
      <c r="C242" s="27" t="e">
        <f>VLOOKUP(A242,入库表!C$4:E$800,3,0)</f>
        <v>#N/A</v>
      </c>
      <c r="D242" s="15"/>
      <c r="E242" s="16"/>
      <c r="F242" s="28">
        <f t="shared" si="32"/>
        <v>0</v>
      </c>
      <c r="G242" s="16">
        <f t="shared" si="33"/>
        <v>0</v>
      </c>
      <c r="H242" s="28">
        <f t="shared" si="31"/>
        <v>0</v>
      </c>
      <c r="I242" s="16">
        <f t="shared" si="34"/>
        <v>0</v>
      </c>
      <c r="J242" s="29">
        <f t="shared" si="35"/>
        <v>0</v>
      </c>
      <c r="K242" s="16">
        <f t="shared" si="36"/>
        <v>0</v>
      </c>
      <c r="L242" s="22">
        <f t="shared" si="37"/>
        <v>0</v>
      </c>
      <c r="M242" s="23"/>
      <c r="N242" s="30">
        <f t="shared" si="38"/>
        <v>0</v>
      </c>
    </row>
    <row r="243" spans="1:14" ht="13.5" customHeight="1">
      <c r="A243" s="12"/>
      <c r="B243" s="26" t="e">
        <f>VLOOKUP(A243,入库表!C$4:D$700,2,0)</f>
        <v>#N/A</v>
      </c>
      <c r="C243" s="27" t="e">
        <f>VLOOKUP(A243,入库表!C$4:E$800,3,0)</f>
        <v>#N/A</v>
      </c>
      <c r="D243" s="15"/>
      <c r="E243" s="16"/>
      <c r="F243" s="28">
        <f t="shared" si="32"/>
        <v>0</v>
      </c>
      <c r="G243" s="16">
        <f t="shared" si="33"/>
        <v>0</v>
      </c>
      <c r="H243" s="28">
        <f t="shared" si="31"/>
        <v>0</v>
      </c>
      <c r="I243" s="16">
        <f t="shared" si="34"/>
        <v>0</v>
      </c>
      <c r="J243" s="29">
        <f t="shared" si="35"/>
        <v>0</v>
      </c>
      <c r="K243" s="16">
        <f t="shared" si="36"/>
        <v>0</v>
      </c>
      <c r="L243" s="22">
        <f t="shared" si="37"/>
        <v>0</v>
      </c>
      <c r="M243" s="23"/>
      <c r="N243" s="30">
        <f t="shared" si="38"/>
        <v>0</v>
      </c>
    </row>
    <row r="244" spans="1:14" ht="13.5" customHeight="1">
      <c r="A244" s="12"/>
      <c r="B244" s="26" t="e">
        <f>VLOOKUP(A244,入库表!C$4:D$700,2,0)</f>
        <v>#N/A</v>
      </c>
      <c r="C244" s="27" t="e">
        <f>VLOOKUP(A244,入库表!C$4:E$800,3,0)</f>
        <v>#N/A</v>
      </c>
      <c r="D244" s="15"/>
      <c r="E244" s="16"/>
      <c r="F244" s="28">
        <f t="shared" si="32"/>
        <v>0</v>
      </c>
      <c r="G244" s="16">
        <f t="shared" si="33"/>
        <v>0</v>
      </c>
      <c r="H244" s="28">
        <f t="shared" si="31"/>
        <v>0</v>
      </c>
      <c r="I244" s="16">
        <f t="shared" si="34"/>
        <v>0</v>
      </c>
      <c r="J244" s="29">
        <f t="shared" si="35"/>
        <v>0</v>
      </c>
      <c r="K244" s="16">
        <f t="shared" si="36"/>
        <v>0</v>
      </c>
      <c r="L244" s="22">
        <f t="shared" si="37"/>
        <v>0</v>
      </c>
      <c r="M244" s="23"/>
      <c r="N244" s="30">
        <f t="shared" si="38"/>
        <v>0</v>
      </c>
    </row>
    <row r="245" spans="1:14" ht="13.5" customHeight="1">
      <c r="A245" s="12"/>
      <c r="B245" s="26" t="e">
        <f>VLOOKUP(A245,入库表!C$4:D$700,2,0)</f>
        <v>#N/A</v>
      </c>
      <c r="C245" s="27" t="e">
        <f>VLOOKUP(A245,入库表!C$4:E$800,3,0)</f>
        <v>#N/A</v>
      </c>
      <c r="D245" s="15"/>
      <c r="E245" s="16"/>
      <c r="F245" s="28">
        <f t="shared" si="32"/>
        <v>0</v>
      </c>
      <c r="G245" s="16">
        <f t="shared" si="33"/>
        <v>0</v>
      </c>
      <c r="H245" s="28">
        <f t="shared" si="31"/>
        <v>0</v>
      </c>
      <c r="I245" s="16">
        <f t="shared" si="34"/>
        <v>0</v>
      </c>
      <c r="J245" s="29">
        <f t="shared" si="35"/>
        <v>0</v>
      </c>
      <c r="K245" s="16">
        <f t="shared" si="36"/>
        <v>0</v>
      </c>
      <c r="L245" s="22">
        <f t="shared" si="37"/>
        <v>0</v>
      </c>
      <c r="M245" s="23"/>
      <c r="N245" s="30">
        <f t="shared" si="38"/>
        <v>0</v>
      </c>
    </row>
    <row r="246" spans="1:14" ht="13.5" customHeight="1">
      <c r="A246" s="12"/>
      <c r="B246" s="26" t="e">
        <f>VLOOKUP(A246,入库表!C$4:D$700,2,0)</f>
        <v>#N/A</v>
      </c>
      <c r="C246" s="27" t="e">
        <f>VLOOKUP(A246,入库表!C$4:E$800,3,0)</f>
        <v>#N/A</v>
      </c>
      <c r="D246" s="15"/>
      <c r="E246" s="16"/>
      <c r="F246" s="28">
        <f t="shared" si="32"/>
        <v>0</v>
      </c>
      <c r="G246" s="16">
        <f t="shared" si="33"/>
        <v>0</v>
      </c>
      <c r="H246" s="28">
        <f t="shared" si="31"/>
        <v>0</v>
      </c>
      <c r="I246" s="16">
        <f t="shared" si="34"/>
        <v>0</v>
      </c>
      <c r="J246" s="29">
        <f t="shared" si="35"/>
        <v>0</v>
      </c>
      <c r="K246" s="16">
        <f t="shared" si="36"/>
        <v>0</v>
      </c>
      <c r="L246" s="22">
        <f t="shared" si="37"/>
        <v>0</v>
      </c>
      <c r="M246" s="23"/>
      <c r="N246" s="30">
        <f t="shared" si="38"/>
        <v>0</v>
      </c>
    </row>
    <row r="247" spans="1:14" ht="13.5" customHeight="1">
      <c r="A247" s="12"/>
      <c r="B247" s="26" t="e">
        <f>VLOOKUP(A247,入库表!C$4:D$700,2,0)</f>
        <v>#N/A</v>
      </c>
      <c r="C247" s="27" t="e">
        <f>VLOOKUP(A247,入库表!C$4:E$800,3,0)</f>
        <v>#N/A</v>
      </c>
      <c r="D247" s="15"/>
      <c r="E247" s="16"/>
      <c r="F247" s="28">
        <f t="shared" si="32"/>
        <v>0</v>
      </c>
      <c r="G247" s="16">
        <f t="shared" si="33"/>
        <v>0</v>
      </c>
      <c r="H247" s="28">
        <f t="shared" si="31"/>
        <v>0</v>
      </c>
      <c r="I247" s="16">
        <f t="shared" si="34"/>
        <v>0</v>
      </c>
      <c r="J247" s="29">
        <f t="shared" si="35"/>
        <v>0</v>
      </c>
      <c r="K247" s="16">
        <f t="shared" si="36"/>
        <v>0</v>
      </c>
      <c r="L247" s="22">
        <f t="shared" si="37"/>
        <v>0</v>
      </c>
      <c r="M247" s="23"/>
      <c r="N247" s="30">
        <f t="shared" si="38"/>
        <v>0</v>
      </c>
    </row>
    <row r="248" spans="1:14" ht="13.5" customHeight="1">
      <c r="A248" s="12"/>
      <c r="B248" s="26" t="e">
        <f>VLOOKUP(A248,入库表!C$4:D$700,2,0)</f>
        <v>#N/A</v>
      </c>
      <c r="C248" s="27" t="e">
        <f>VLOOKUP(A248,入库表!C$4:E$800,3,0)</f>
        <v>#N/A</v>
      </c>
      <c r="D248" s="15"/>
      <c r="E248" s="16"/>
      <c r="F248" s="28">
        <f t="shared" si="32"/>
        <v>0</v>
      </c>
      <c r="G248" s="16">
        <f t="shared" si="33"/>
        <v>0</v>
      </c>
      <c r="H248" s="28">
        <f t="shared" si="31"/>
        <v>0</v>
      </c>
      <c r="I248" s="16">
        <f t="shared" si="34"/>
        <v>0</v>
      </c>
      <c r="J248" s="29">
        <f t="shared" si="35"/>
        <v>0</v>
      </c>
      <c r="K248" s="16">
        <f t="shared" si="36"/>
        <v>0</v>
      </c>
      <c r="L248" s="22">
        <f t="shared" si="37"/>
        <v>0</v>
      </c>
      <c r="M248" s="23"/>
      <c r="N248" s="30">
        <f t="shared" si="38"/>
        <v>0</v>
      </c>
    </row>
    <row r="249" spans="1:14" ht="13.5" customHeight="1">
      <c r="A249" s="12"/>
      <c r="B249" s="26" t="e">
        <f>VLOOKUP(A249,入库表!C$4:D$700,2,0)</f>
        <v>#N/A</v>
      </c>
      <c r="C249" s="27" t="e">
        <f>VLOOKUP(A249,入库表!C$4:E$800,3,0)</f>
        <v>#N/A</v>
      </c>
      <c r="D249" s="15"/>
      <c r="E249" s="16"/>
      <c r="F249" s="28">
        <f t="shared" si="32"/>
        <v>0</v>
      </c>
      <c r="G249" s="16">
        <f t="shared" si="33"/>
        <v>0</v>
      </c>
      <c r="H249" s="28">
        <f t="shared" si="31"/>
        <v>0</v>
      </c>
      <c r="I249" s="16">
        <f t="shared" si="34"/>
        <v>0</v>
      </c>
      <c r="J249" s="29">
        <f t="shared" si="35"/>
        <v>0</v>
      </c>
      <c r="K249" s="16">
        <f t="shared" si="36"/>
        <v>0</v>
      </c>
      <c r="L249" s="22">
        <f t="shared" si="37"/>
        <v>0</v>
      </c>
      <c r="M249" s="23"/>
      <c r="N249" s="30">
        <f t="shared" si="38"/>
        <v>0</v>
      </c>
    </row>
    <row r="250" spans="1:14" ht="13.5" customHeight="1">
      <c r="A250" s="12"/>
      <c r="B250" s="26" t="e">
        <f>VLOOKUP(A250,入库表!C$4:D$700,2,0)</f>
        <v>#N/A</v>
      </c>
      <c r="C250" s="27" t="e">
        <f>VLOOKUP(A250,入库表!C$4:E$800,3,0)</f>
        <v>#N/A</v>
      </c>
      <c r="D250" s="15"/>
      <c r="E250" s="16"/>
      <c r="F250" s="28">
        <f t="shared" si="32"/>
        <v>0</v>
      </c>
      <c r="G250" s="16">
        <f t="shared" si="33"/>
        <v>0</v>
      </c>
      <c r="H250" s="28">
        <f t="shared" si="31"/>
        <v>0</v>
      </c>
      <c r="I250" s="16">
        <f t="shared" si="34"/>
        <v>0</v>
      </c>
      <c r="J250" s="29">
        <f t="shared" si="35"/>
        <v>0</v>
      </c>
      <c r="K250" s="16">
        <f t="shared" si="36"/>
        <v>0</v>
      </c>
      <c r="L250" s="22">
        <f t="shared" si="37"/>
        <v>0</v>
      </c>
      <c r="M250" s="23"/>
      <c r="N250" s="30">
        <f t="shared" si="38"/>
        <v>0</v>
      </c>
    </row>
    <row r="251" spans="1:14" ht="13.5" customHeight="1">
      <c r="A251" s="12"/>
      <c r="B251" s="26" t="e">
        <f>VLOOKUP(A251,入库表!C$4:D$700,2,0)</f>
        <v>#N/A</v>
      </c>
      <c r="C251" s="27" t="e">
        <f>VLOOKUP(A251,入库表!C$4:E$800,3,0)</f>
        <v>#N/A</v>
      </c>
      <c r="D251" s="15"/>
      <c r="E251" s="16"/>
      <c r="F251" s="28">
        <f t="shared" si="32"/>
        <v>0</v>
      </c>
      <c r="G251" s="16">
        <f t="shared" si="33"/>
        <v>0</v>
      </c>
      <c r="H251" s="28">
        <f t="shared" si="31"/>
        <v>0</v>
      </c>
      <c r="I251" s="16">
        <f t="shared" si="34"/>
        <v>0</v>
      </c>
      <c r="J251" s="29">
        <f t="shared" si="35"/>
        <v>0</v>
      </c>
      <c r="K251" s="16">
        <f t="shared" si="36"/>
        <v>0</v>
      </c>
      <c r="L251" s="22">
        <f t="shared" si="37"/>
        <v>0</v>
      </c>
      <c r="M251" s="23"/>
      <c r="N251" s="30">
        <f t="shared" si="38"/>
        <v>0</v>
      </c>
    </row>
    <row r="252" spans="1:14" ht="13.5" customHeight="1">
      <c r="A252" s="12"/>
      <c r="B252" s="26" t="e">
        <f>VLOOKUP(A252,入库表!C$4:D$700,2,0)</f>
        <v>#N/A</v>
      </c>
      <c r="C252" s="27" t="e">
        <f>VLOOKUP(A252,入库表!C$4:E$800,3,0)</f>
        <v>#N/A</v>
      </c>
      <c r="D252" s="15"/>
      <c r="E252" s="16"/>
      <c r="F252" s="28">
        <f t="shared" si="32"/>
        <v>0</v>
      </c>
      <c r="G252" s="16">
        <f t="shared" si="33"/>
        <v>0</v>
      </c>
      <c r="H252" s="28">
        <f t="shared" si="31"/>
        <v>0</v>
      </c>
      <c r="I252" s="16">
        <f t="shared" si="34"/>
        <v>0</v>
      </c>
      <c r="J252" s="29">
        <f t="shared" si="35"/>
        <v>0</v>
      </c>
      <c r="K252" s="16">
        <f t="shared" si="36"/>
        <v>0</v>
      </c>
      <c r="L252" s="22">
        <f t="shared" si="37"/>
        <v>0</v>
      </c>
      <c r="M252" s="23"/>
      <c r="N252" s="30">
        <f t="shared" si="38"/>
        <v>0</v>
      </c>
    </row>
    <row r="253" spans="1:14" ht="13.5" customHeight="1">
      <c r="A253" s="12"/>
      <c r="B253" s="26" t="e">
        <f>VLOOKUP(A253,入库表!C$4:D$700,2,0)</f>
        <v>#N/A</v>
      </c>
      <c r="C253" s="27" t="e">
        <f>VLOOKUP(A253,入库表!C$4:E$800,3,0)</f>
        <v>#N/A</v>
      </c>
      <c r="D253" s="15"/>
      <c r="E253" s="16"/>
      <c r="F253" s="28">
        <f t="shared" si="32"/>
        <v>0</v>
      </c>
      <c r="G253" s="16">
        <f t="shared" si="33"/>
        <v>0</v>
      </c>
      <c r="H253" s="28">
        <f t="shared" si="31"/>
        <v>0</v>
      </c>
      <c r="I253" s="16">
        <f t="shared" si="34"/>
        <v>0</v>
      </c>
      <c r="J253" s="29">
        <f t="shared" si="35"/>
        <v>0</v>
      </c>
      <c r="K253" s="16">
        <f t="shared" si="36"/>
        <v>0</v>
      </c>
      <c r="L253" s="22">
        <f t="shared" si="37"/>
        <v>0</v>
      </c>
      <c r="M253" s="23"/>
      <c r="N253" s="30">
        <f t="shared" si="38"/>
        <v>0</v>
      </c>
    </row>
    <row r="254" spans="1:14" ht="13.5" customHeight="1">
      <c r="A254" s="12"/>
      <c r="B254" s="26" t="e">
        <f>VLOOKUP(A254,入库表!C$4:D$700,2,0)</f>
        <v>#N/A</v>
      </c>
      <c r="C254" s="27" t="e">
        <f>VLOOKUP(A254,入库表!C$4:E$800,3,0)</f>
        <v>#N/A</v>
      </c>
      <c r="D254" s="15"/>
      <c r="E254" s="16"/>
      <c r="F254" s="28">
        <f t="shared" si="32"/>
        <v>0</v>
      </c>
      <c r="G254" s="16">
        <f t="shared" si="33"/>
        <v>0</v>
      </c>
      <c r="H254" s="28">
        <f t="shared" si="31"/>
        <v>0</v>
      </c>
      <c r="I254" s="16">
        <f t="shared" si="34"/>
        <v>0</v>
      </c>
      <c r="J254" s="29">
        <f t="shared" si="35"/>
        <v>0</v>
      </c>
      <c r="K254" s="16">
        <f t="shared" si="36"/>
        <v>0</v>
      </c>
      <c r="L254" s="22">
        <f t="shared" si="37"/>
        <v>0</v>
      </c>
      <c r="M254" s="23"/>
      <c r="N254" s="30">
        <f t="shared" si="38"/>
        <v>0</v>
      </c>
    </row>
    <row r="255" spans="1:14" ht="13.5" customHeight="1">
      <c r="A255" s="12"/>
      <c r="B255" s="26" t="e">
        <f>VLOOKUP(A255,入库表!C$4:D$700,2,0)</f>
        <v>#N/A</v>
      </c>
      <c r="C255" s="27" t="e">
        <f>VLOOKUP(A255,入库表!C$4:E$800,3,0)</f>
        <v>#N/A</v>
      </c>
      <c r="D255" s="15"/>
      <c r="E255" s="16"/>
      <c r="F255" s="28">
        <f t="shared" si="32"/>
        <v>0</v>
      </c>
      <c r="G255" s="16">
        <f t="shared" si="33"/>
        <v>0</v>
      </c>
      <c r="H255" s="28">
        <f t="shared" si="31"/>
        <v>0</v>
      </c>
      <c r="I255" s="16">
        <f t="shared" si="34"/>
        <v>0</v>
      </c>
      <c r="J255" s="29">
        <f t="shared" si="35"/>
        <v>0</v>
      </c>
      <c r="K255" s="16">
        <f t="shared" si="36"/>
        <v>0</v>
      </c>
      <c r="L255" s="22">
        <f t="shared" si="37"/>
        <v>0</v>
      </c>
      <c r="M255" s="23"/>
      <c r="N255" s="30">
        <f t="shared" si="38"/>
        <v>0</v>
      </c>
    </row>
    <row r="256" spans="1:14" ht="13.5" customHeight="1">
      <c r="A256" s="12"/>
      <c r="B256" s="26" t="e">
        <f>VLOOKUP(A256,入库表!C$4:D$700,2,0)</f>
        <v>#N/A</v>
      </c>
      <c r="C256" s="27" t="e">
        <f>VLOOKUP(A256,入库表!C$4:E$800,3,0)</f>
        <v>#N/A</v>
      </c>
      <c r="D256" s="15"/>
      <c r="E256" s="16"/>
      <c r="F256" s="28">
        <f t="shared" si="32"/>
        <v>0</v>
      </c>
      <c r="G256" s="16">
        <f t="shared" si="33"/>
        <v>0</v>
      </c>
      <c r="H256" s="28">
        <f t="shared" si="31"/>
        <v>0</v>
      </c>
      <c r="I256" s="16">
        <f t="shared" si="34"/>
        <v>0</v>
      </c>
      <c r="J256" s="29">
        <f t="shared" si="35"/>
        <v>0</v>
      </c>
      <c r="K256" s="16">
        <f t="shared" si="36"/>
        <v>0</v>
      </c>
      <c r="L256" s="22">
        <f t="shared" si="37"/>
        <v>0</v>
      </c>
      <c r="M256" s="23"/>
      <c r="N256" s="30">
        <f t="shared" si="38"/>
        <v>0</v>
      </c>
    </row>
    <row r="257" spans="1:14" ht="13.5" customHeight="1">
      <c r="A257" s="12"/>
      <c r="B257" s="26" t="e">
        <f>VLOOKUP(A257,入库表!C$4:D$700,2,0)</f>
        <v>#N/A</v>
      </c>
      <c r="C257" s="27" t="e">
        <f>VLOOKUP(A257,入库表!C$4:E$800,3,0)</f>
        <v>#N/A</v>
      </c>
      <c r="D257" s="15"/>
      <c r="E257" s="16"/>
      <c r="F257" s="28">
        <f t="shared" si="32"/>
        <v>0</v>
      </c>
      <c r="G257" s="16">
        <f t="shared" si="33"/>
        <v>0</v>
      </c>
      <c r="H257" s="28">
        <f t="shared" si="31"/>
        <v>0</v>
      </c>
      <c r="I257" s="16">
        <f t="shared" si="34"/>
        <v>0</v>
      </c>
      <c r="J257" s="29">
        <f t="shared" si="35"/>
        <v>0</v>
      </c>
      <c r="K257" s="16">
        <f t="shared" si="36"/>
        <v>0</v>
      </c>
      <c r="L257" s="22">
        <f t="shared" si="37"/>
        <v>0</v>
      </c>
      <c r="M257" s="23"/>
      <c r="N257" s="30">
        <f t="shared" si="38"/>
        <v>0</v>
      </c>
    </row>
    <row r="258" spans="1:14" ht="13.5" customHeight="1">
      <c r="A258" s="12"/>
      <c r="B258" s="26" t="e">
        <f>VLOOKUP(A258,入库表!C$4:D$700,2,0)</f>
        <v>#N/A</v>
      </c>
      <c r="C258" s="27" t="e">
        <f>VLOOKUP(A258,入库表!C$4:E$800,3,0)</f>
        <v>#N/A</v>
      </c>
      <c r="D258" s="15"/>
      <c r="E258" s="16"/>
      <c r="F258" s="28">
        <f t="shared" si="32"/>
        <v>0</v>
      </c>
      <c r="G258" s="16">
        <f t="shared" si="33"/>
        <v>0</v>
      </c>
      <c r="H258" s="28">
        <f t="shared" si="31"/>
        <v>0</v>
      </c>
      <c r="I258" s="16">
        <f t="shared" si="34"/>
        <v>0</v>
      </c>
      <c r="J258" s="29">
        <f t="shared" si="35"/>
        <v>0</v>
      </c>
      <c r="K258" s="16">
        <f t="shared" si="36"/>
        <v>0</v>
      </c>
      <c r="L258" s="22">
        <f t="shared" si="37"/>
        <v>0</v>
      </c>
      <c r="M258" s="23"/>
      <c r="N258" s="30">
        <f t="shared" si="38"/>
        <v>0</v>
      </c>
    </row>
    <row r="259" spans="1:14" ht="13.5" customHeight="1">
      <c r="A259" s="12"/>
      <c r="B259" s="26" t="e">
        <f>VLOOKUP(A259,入库表!C$4:D$700,2,0)</f>
        <v>#N/A</v>
      </c>
      <c r="C259" s="27" t="e">
        <f>VLOOKUP(A259,入库表!C$4:E$800,3,0)</f>
        <v>#N/A</v>
      </c>
      <c r="D259" s="15"/>
      <c r="E259" s="16"/>
      <c r="F259" s="28">
        <f t="shared" si="32"/>
        <v>0</v>
      </c>
      <c r="G259" s="16">
        <f t="shared" si="33"/>
        <v>0</v>
      </c>
      <c r="H259" s="28">
        <f t="shared" si="31"/>
        <v>0</v>
      </c>
      <c r="I259" s="16">
        <f t="shared" si="34"/>
        <v>0</v>
      </c>
      <c r="J259" s="29">
        <f t="shared" si="35"/>
        <v>0</v>
      </c>
      <c r="K259" s="16">
        <f t="shared" si="36"/>
        <v>0</v>
      </c>
      <c r="L259" s="22">
        <f t="shared" si="37"/>
        <v>0</v>
      </c>
      <c r="M259" s="23"/>
      <c r="N259" s="30">
        <f t="shared" si="38"/>
        <v>0</v>
      </c>
    </row>
    <row r="260" spans="1:14" ht="13.5" customHeight="1">
      <c r="A260" s="12"/>
      <c r="B260" s="26" t="e">
        <f>VLOOKUP(A260,入库表!C$4:D$700,2,0)</f>
        <v>#N/A</v>
      </c>
      <c r="C260" s="27" t="e">
        <f>VLOOKUP(A260,入库表!C$4:E$800,3,0)</f>
        <v>#N/A</v>
      </c>
      <c r="D260" s="15"/>
      <c r="E260" s="16"/>
      <c r="F260" s="28">
        <f t="shared" si="32"/>
        <v>0</v>
      </c>
      <c r="G260" s="16">
        <f t="shared" si="33"/>
        <v>0</v>
      </c>
      <c r="H260" s="28">
        <f t="shared" si="31"/>
        <v>0</v>
      </c>
      <c r="I260" s="16">
        <f t="shared" si="34"/>
        <v>0</v>
      </c>
      <c r="J260" s="29">
        <f t="shared" si="35"/>
        <v>0</v>
      </c>
      <c r="K260" s="16">
        <f t="shared" si="36"/>
        <v>0</v>
      </c>
      <c r="L260" s="22">
        <f t="shared" si="37"/>
        <v>0</v>
      </c>
      <c r="M260" s="23"/>
      <c r="N260" s="30">
        <f t="shared" si="38"/>
        <v>0</v>
      </c>
    </row>
    <row r="261" spans="1:14" ht="13.5" customHeight="1">
      <c r="A261" s="12"/>
      <c r="B261" s="26" t="e">
        <f>VLOOKUP(A261,入库表!C$4:D$700,2,0)</f>
        <v>#N/A</v>
      </c>
      <c r="C261" s="27" t="e">
        <f>VLOOKUP(A261,入库表!C$4:E$800,3,0)</f>
        <v>#N/A</v>
      </c>
      <c r="D261" s="15"/>
      <c r="E261" s="16"/>
      <c r="F261" s="28">
        <f t="shared" si="32"/>
        <v>0</v>
      </c>
      <c r="G261" s="16">
        <f t="shared" si="33"/>
        <v>0</v>
      </c>
      <c r="H261" s="28">
        <f t="shared" si="31"/>
        <v>0</v>
      </c>
      <c r="I261" s="16">
        <f t="shared" si="34"/>
        <v>0</v>
      </c>
      <c r="J261" s="29">
        <f t="shared" si="35"/>
        <v>0</v>
      </c>
      <c r="K261" s="16">
        <f t="shared" si="36"/>
        <v>0</v>
      </c>
      <c r="L261" s="22">
        <f t="shared" si="37"/>
        <v>0</v>
      </c>
      <c r="M261" s="23"/>
      <c r="N261" s="30">
        <f t="shared" si="38"/>
        <v>0</v>
      </c>
    </row>
    <row r="262" spans="1:14" ht="13.5" customHeight="1">
      <c r="A262" s="12"/>
      <c r="B262" s="26" t="e">
        <f>VLOOKUP(A262,入库表!C$4:D$700,2,0)</f>
        <v>#N/A</v>
      </c>
      <c r="C262" s="27" t="e">
        <f>VLOOKUP(A262,入库表!C$4:E$800,3,0)</f>
        <v>#N/A</v>
      </c>
      <c r="D262" s="15"/>
      <c r="E262" s="16"/>
      <c r="F262" s="28">
        <f t="shared" si="32"/>
        <v>0</v>
      </c>
      <c r="G262" s="16">
        <f t="shared" si="33"/>
        <v>0</v>
      </c>
      <c r="H262" s="28">
        <f t="shared" si="31"/>
        <v>0</v>
      </c>
      <c r="I262" s="16">
        <f t="shared" si="34"/>
        <v>0</v>
      </c>
      <c r="J262" s="29">
        <f t="shared" si="35"/>
        <v>0</v>
      </c>
      <c r="K262" s="16">
        <f t="shared" si="36"/>
        <v>0</v>
      </c>
      <c r="L262" s="22">
        <f t="shared" si="37"/>
        <v>0</v>
      </c>
      <c r="M262" s="23"/>
      <c r="N262" s="30">
        <f t="shared" si="38"/>
        <v>0</v>
      </c>
    </row>
    <row r="263" spans="1:14" ht="13.5" customHeight="1">
      <c r="A263" s="12"/>
      <c r="B263" s="26" t="e">
        <f>VLOOKUP(A263,入库表!C$4:D$700,2,0)</f>
        <v>#N/A</v>
      </c>
      <c r="C263" s="27" t="e">
        <f>VLOOKUP(A263,入库表!C$4:E$800,3,0)</f>
        <v>#N/A</v>
      </c>
      <c r="D263" s="15"/>
      <c r="E263" s="16"/>
      <c r="F263" s="28">
        <f t="shared" si="32"/>
        <v>0</v>
      </c>
      <c r="G263" s="16">
        <f t="shared" si="33"/>
        <v>0</v>
      </c>
      <c r="H263" s="28">
        <f t="shared" si="31"/>
        <v>0</v>
      </c>
      <c r="I263" s="16">
        <f t="shared" si="34"/>
        <v>0</v>
      </c>
      <c r="J263" s="29">
        <f t="shared" si="35"/>
        <v>0</v>
      </c>
      <c r="K263" s="16">
        <f t="shared" si="36"/>
        <v>0</v>
      </c>
      <c r="L263" s="22">
        <f t="shared" si="37"/>
        <v>0</v>
      </c>
      <c r="M263" s="23"/>
      <c r="N263" s="30">
        <f t="shared" si="38"/>
        <v>0</v>
      </c>
    </row>
    <row r="264" spans="1:14" ht="13.5" customHeight="1">
      <c r="A264" s="12"/>
      <c r="B264" s="26" t="e">
        <f>VLOOKUP(A264,入库表!C$4:D$700,2,0)</f>
        <v>#N/A</v>
      </c>
      <c r="C264" s="27" t="e">
        <f>VLOOKUP(A264,入库表!C$4:E$800,3,0)</f>
        <v>#N/A</v>
      </c>
      <c r="D264" s="15"/>
      <c r="E264" s="16"/>
      <c r="F264" s="28">
        <f t="shared" si="32"/>
        <v>0</v>
      </c>
      <c r="G264" s="16">
        <f t="shared" si="33"/>
        <v>0</v>
      </c>
      <c r="H264" s="28">
        <f t="shared" si="31"/>
        <v>0</v>
      </c>
      <c r="I264" s="16">
        <f t="shared" si="34"/>
        <v>0</v>
      </c>
      <c r="J264" s="29">
        <f t="shared" si="35"/>
        <v>0</v>
      </c>
      <c r="K264" s="16">
        <f t="shared" si="36"/>
        <v>0</v>
      </c>
      <c r="L264" s="22">
        <f t="shared" si="37"/>
        <v>0</v>
      </c>
      <c r="M264" s="23"/>
      <c r="N264" s="30">
        <f t="shared" si="38"/>
        <v>0</v>
      </c>
    </row>
    <row r="265" spans="1:14" ht="13.5" customHeight="1">
      <c r="A265" s="12"/>
      <c r="B265" s="26" t="e">
        <f>VLOOKUP(A265,入库表!C$4:D$700,2,0)</f>
        <v>#N/A</v>
      </c>
      <c r="C265" s="27" t="e">
        <f>VLOOKUP(A265,入库表!C$4:E$800,3,0)</f>
        <v>#N/A</v>
      </c>
      <c r="D265" s="15"/>
      <c r="E265" s="16"/>
      <c r="F265" s="28">
        <f t="shared" si="32"/>
        <v>0</v>
      </c>
      <c r="G265" s="16">
        <f t="shared" si="33"/>
        <v>0</v>
      </c>
      <c r="H265" s="28">
        <f t="shared" si="31"/>
        <v>0</v>
      </c>
      <c r="I265" s="16">
        <f t="shared" si="34"/>
        <v>0</v>
      </c>
      <c r="J265" s="29">
        <f t="shared" si="35"/>
        <v>0</v>
      </c>
      <c r="K265" s="16">
        <f t="shared" si="36"/>
        <v>0</v>
      </c>
      <c r="L265" s="22">
        <f t="shared" si="37"/>
        <v>0</v>
      </c>
      <c r="M265" s="23"/>
      <c r="N265" s="30">
        <f t="shared" si="38"/>
        <v>0</v>
      </c>
    </row>
    <row r="266" spans="1:14" ht="13.5" customHeight="1">
      <c r="A266" s="12"/>
      <c r="B266" s="26" t="e">
        <f>VLOOKUP(A266,入库表!C$4:D$700,2,0)</f>
        <v>#N/A</v>
      </c>
      <c r="C266" s="27" t="e">
        <f>VLOOKUP(A266,入库表!C$4:E$800,3,0)</f>
        <v>#N/A</v>
      </c>
      <c r="D266" s="15"/>
      <c r="E266" s="16"/>
      <c r="F266" s="28">
        <f t="shared" si="32"/>
        <v>0</v>
      </c>
      <c r="G266" s="16">
        <f t="shared" si="33"/>
        <v>0</v>
      </c>
      <c r="H266" s="28">
        <f t="shared" si="31"/>
        <v>0</v>
      </c>
      <c r="I266" s="16">
        <f t="shared" si="34"/>
        <v>0</v>
      </c>
      <c r="J266" s="29">
        <f t="shared" si="35"/>
        <v>0</v>
      </c>
      <c r="K266" s="16">
        <f t="shared" si="36"/>
        <v>0</v>
      </c>
      <c r="L266" s="22">
        <f t="shared" si="37"/>
        <v>0</v>
      </c>
      <c r="M266" s="23"/>
      <c r="N266" s="30">
        <f t="shared" si="38"/>
        <v>0</v>
      </c>
    </row>
    <row r="267" spans="1:14" ht="13.5" customHeight="1">
      <c r="A267" s="12"/>
      <c r="B267" s="26" t="e">
        <f>VLOOKUP(A267,入库表!C$4:D$700,2,0)</f>
        <v>#N/A</v>
      </c>
      <c r="C267" s="27" t="e">
        <f>VLOOKUP(A267,入库表!C$4:E$800,3,0)</f>
        <v>#N/A</v>
      </c>
      <c r="D267" s="15"/>
      <c r="E267" s="16"/>
      <c r="F267" s="28">
        <f t="shared" si="32"/>
        <v>0</v>
      </c>
      <c r="G267" s="16">
        <f t="shared" si="33"/>
        <v>0</v>
      </c>
      <c r="H267" s="28">
        <f t="shared" si="31"/>
        <v>0</v>
      </c>
      <c r="I267" s="16">
        <f t="shared" si="34"/>
        <v>0</v>
      </c>
      <c r="J267" s="29">
        <f t="shared" si="35"/>
        <v>0</v>
      </c>
      <c r="K267" s="16">
        <f t="shared" si="36"/>
        <v>0</v>
      </c>
      <c r="L267" s="22">
        <f t="shared" si="37"/>
        <v>0</v>
      </c>
      <c r="M267" s="23"/>
      <c r="N267" s="30">
        <f t="shared" si="38"/>
        <v>0</v>
      </c>
    </row>
    <row r="268" spans="1:14" ht="13.5" customHeight="1">
      <c r="A268" s="12"/>
      <c r="B268" s="26" t="e">
        <f>VLOOKUP(A268,入库表!C$4:D$700,2,0)</f>
        <v>#N/A</v>
      </c>
      <c r="C268" s="27" t="e">
        <f>VLOOKUP(A268,入库表!C$4:E$800,3,0)</f>
        <v>#N/A</v>
      </c>
      <c r="D268" s="15"/>
      <c r="E268" s="16"/>
      <c r="F268" s="28">
        <f t="shared" si="32"/>
        <v>0</v>
      </c>
      <c r="G268" s="16">
        <f t="shared" si="33"/>
        <v>0</v>
      </c>
      <c r="H268" s="28">
        <f t="shared" si="31"/>
        <v>0</v>
      </c>
      <c r="I268" s="16">
        <f t="shared" si="34"/>
        <v>0</v>
      </c>
      <c r="J268" s="29">
        <f t="shared" si="35"/>
        <v>0</v>
      </c>
      <c r="K268" s="16">
        <f t="shared" si="36"/>
        <v>0</v>
      </c>
      <c r="L268" s="22">
        <f t="shared" si="37"/>
        <v>0</v>
      </c>
      <c r="M268" s="23"/>
      <c r="N268" s="30">
        <f t="shared" si="38"/>
        <v>0</v>
      </c>
    </row>
    <row r="269" spans="1:14" ht="13.5" customHeight="1">
      <c r="A269" s="12"/>
      <c r="B269" s="26" t="e">
        <f>VLOOKUP(A269,入库表!C$4:D$700,2,0)</f>
        <v>#N/A</v>
      </c>
      <c r="C269" s="27" t="e">
        <f>VLOOKUP(A269,入库表!C$4:E$800,3,0)</f>
        <v>#N/A</v>
      </c>
      <c r="D269" s="15"/>
      <c r="E269" s="16"/>
      <c r="F269" s="28">
        <f t="shared" si="32"/>
        <v>0</v>
      </c>
      <c r="G269" s="16">
        <f t="shared" si="33"/>
        <v>0</v>
      </c>
      <c r="H269" s="28">
        <f t="shared" ref="H269:H297" si="39">SUMIF(codeout,A269,sumout)</f>
        <v>0</v>
      </c>
      <c r="I269" s="16">
        <f t="shared" si="34"/>
        <v>0</v>
      </c>
      <c r="J269" s="29">
        <f t="shared" si="35"/>
        <v>0</v>
      </c>
      <c r="K269" s="16">
        <f t="shared" si="36"/>
        <v>0</v>
      </c>
      <c r="L269" s="22">
        <f t="shared" si="37"/>
        <v>0</v>
      </c>
      <c r="M269" s="23"/>
      <c r="N269" s="30">
        <f t="shared" si="38"/>
        <v>0</v>
      </c>
    </row>
    <row r="270" spans="1:14" ht="13.5" customHeight="1">
      <c r="A270" s="12"/>
      <c r="B270" s="26" t="e">
        <f>VLOOKUP(A270,入库表!C$4:D$700,2,0)</f>
        <v>#N/A</v>
      </c>
      <c r="C270" s="27" t="e">
        <f>VLOOKUP(A270,入库表!C$4:E$800,3,0)</f>
        <v>#N/A</v>
      </c>
      <c r="D270" s="15"/>
      <c r="E270" s="16"/>
      <c r="F270" s="28">
        <f t="shared" si="32"/>
        <v>0</v>
      </c>
      <c r="G270" s="16">
        <f t="shared" si="33"/>
        <v>0</v>
      </c>
      <c r="H270" s="28">
        <f t="shared" si="39"/>
        <v>0</v>
      </c>
      <c r="I270" s="16">
        <f t="shared" si="34"/>
        <v>0</v>
      </c>
      <c r="J270" s="29">
        <f t="shared" si="35"/>
        <v>0</v>
      </c>
      <c r="K270" s="16">
        <f t="shared" si="36"/>
        <v>0</v>
      </c>
      <c r="L270" s="22">
        <f t="shared" si="37"/>
        <v>0</v>
      </c>
      <c r="M270" s="23"/>
      <c r="N270" s="30">
        <f t="shared" si="38"/>
        <v>0</v>
      </c>
    </row>
    <row r="271" spans="1:14" ht="13.5" customHeight="1">
      <c r="A271" s="12"/>
      <c r="B271" s="26" t="e">
        <f>VLOOKUP(A271,入库表!C$4:D$700,2,0)</f>
        <v>#N/A</v>
      </c>
      <c r="C271" s="27" t="e">
        <f>VLOOKUP(A271,入库表!C$4:E$800,3,0)</f>
        <v>#N/A</v>
      </c>
      <c r="D271" s="15"/>
      <c r="E271" s="16"/>
      <c r="F271" s="28">
        <f t="shared" si="32"/>
        <v>0</v>
      </c>
      <c r="G271" s="16">
        <f t="shared" si="33"/>
        <v>0</v>
      </c>
      <c r="H271" s="28">
        <f t="shared" si="39"/>
        <v>0</v>
      </c>
      <c r="I271" s="16">
        <f t="shared" si="34"/>
        <v>0</v>
      </c>
      <c r="J271" s="29">
        <f t="shared" si="35"/>
        <v>0</v>
      </c>
      <c r="K271" s="16">
        <f t="shared" si="36"/>
        <v>0</v>
      </c>
      <c r="L271" s="22">
        <f t="shared" si="37"/>
        <v>0</v>
      </c>
      <c r="M271" s="23"/>
      <c r="N271" s="30">
        <f t="shared" si="38"/>
        <v>0</v>
      </c>
    </row>
    <row r="272" spans="1:14" ht="13.5" customHeight="1">
      <c r="A272" s="12"/>
      <c r="B272" s="26" t="e">
        <f>VLOOKUP(A272,入库表!C$4:D$700,2,0)</f>
        <v>#N/A</v>
      </c>
      <c r="C272" s="27" t="e">
        <f>VLOOKUP(A272,入库表!C$4:E$800,3,0)</f>
        <v>#N/A</v>
      </c>
      <c r="D272" s="15"/>
      <c r="E272" s="16"/>
      <c r="F272" s="28">
        <f t="shared" ref="F272:F297" si="40">SUMIF(codein,A272,sumin)</f>
        <v>0</v>
      </c>
      <c r="G272" s="16">
        <f t="shared" ref="G272:G297" si="41">SUMIF(codein,A272,totalin)</f>
        <v>0</v>
      </c>
      <c r="H272" s="28">
        <f t="shared" si="39"/>
        <v>0</v>
      </c>
      <c r="I272" s="16">
        <f t="shared" ref="I272:I297" si="42">ROUND(H272*L272,2)</f>
        <v>0</v>
      </c>
      <c r="J272" s="29">
        <f t="shared" ref="J272:J297" si="43">D272+F272-H272</f>
        <v>0</v>
      </c>
      <c r="K272" s="16">
        <f t="shared" ref="K272:K297" si="44">E272+G272-I272</f>
        <v>0</v>
      </c>
      <c r="L272" s="22">
        <f t="shared" ref="L272:L297" si="45">IF(E272+G272&lt;&gt;0,(E272+G272)/(D272+F272),0)</f>
        <v>0</v>
      </c>
      <c r="M272" s="23"/>
      <c r="N272" s="30">
        <f t="shared" ref="N272:N297" si="46">IF(J272&lt;M272,"请购",0)</f>
        <v>0</v>
      </c>
    </row>
    <row r="273" spans="1:14" ht="13.5" customHeight="1">
      <c r="A273" s="12"/>
      <c r="B273" s="26" t="e">
        <f>VLOOKUP(A273,入库表!C$4:D$700,2,0)</f>
        <v>#N/A</v>
      </c>
      <c r="C273" s="27" t="e">
        <f>VLOOKUP(A273,入库表!C$4:E$800,3,0)</f>
        <v>#N/A</v>
      </c>
      <c r="D273" s="15"/>
      <c r="E273" s="16"/>
      <c r="F273" s="28">
        <f t="shared" si="40"/>
        <v>0</v>
      </c>
      <c r="G273" s="16">
        <f t="shared" si="41"/>
        <v>0</v>
      </c>
      <c r="H273" s="28">
        <f t="shared" si="39"/>
        <v>0</v>
      </c>
      <c r="I273" s="16">
        <f t="shared" si="42"/>
        <v>0</v>
      </c>
      <c r="J273" s="29">
        <f t="shared" si="43"/>
        <v>0</v>
      </c>
      <c r="K273" s="16">
        <f t="shared" si="44"/>
        <v>0</v>
      </c>
      <c r="L273" s="22">
        <f t="shared" si="45"/>
        <v>0</v>
      </c>
      <c r="M273" s="23"/>
      <c r="N273" s="30">
        <f t="shared" si="46"/>
        <v>0</v>
      </c>
    </row>
    <row r="274" spans="1:14" ht="13.5" customHeight="1">
      <c r="A274" s="12"/>
      <c r="B274" s="26" t="e">
        <f>VLOOKUP(A274,入库表!C$4:D$700,2,0)</f>
        <v>#N/A</v>
      </c>
      <c r="C274" s="27" t="e">
        <f>VLOOKUP(A274,入库表!C$4:E$800,3,0)</f>
        <v>#N/A</v>
      </c>
      <c r="D274" s="15"/>
      <c r="E274" s="16"/>
      <c r="F274" s="28">
        <f t="shared" si="40"/>
        <v>0</v>
      </c>
      <c r="G274" s="16">
        <f t="shared" si="41"/>
        <v>0</v>
      </c>
      <c r="H274" s="28">
        <f t="shared" si="39"/>
        <v>0</v>
      </c>
      <c r="I274" s="16">
        <f t="shared" si="42"/>
        <v>0</v>
      </c>
      <c r="J274" s="29">
        <f t="shared" si="43"/>
        <v>0</v>
      </c>
      <c r="K274" s="16">
        <f t="shared" si="44"/>
        <v>0</v>
      </c>
      <c r="L274" s="22">
        <f t="shared" si="45"/>
        <v>0</v>
      </c>
      <c r="M274" s="23"/>
      <c r="N274" s="30">
        <f t="shared" si="46"/>
        <v>0</v>
      </c>
    </row>
    <row r="275" spans="1:14" ht="13.5" customHeight="1">
      <c r="A275" s="12"/>
      <c r="B275" s="26" t="e">
        <f>VLOOKUP(A275,入库表!C$4:D$700,2,0)</f>
        <v>#N/A</v>
      </c>
      <c r="C275" s="27" t="e">
        <f>VLOOKUP(A275,入库表!C$4:E$800,3,0)</f>
        <v>#N/A</v>
      </c>
      <c r="D275" s="15"/>
      <c r="E275" s="16"/>
      <c r="F275" s="28">
        <f t="shared" si="40"/>
        <v>0</v>
      </c>
      <c r="G275" s="16">
        <f t="shared" si="41"/>
        <v>0</v>
      </c>
      <c r="H275" s="28">
        <f t="shared" si="39"/>
        <v>0</v>
      </c>
      <c r="I275" s="16">
        <f t="shared" si="42"/>
        <v>0</v>
      </c>
      <c r="J275" s="29">
        <f t="shared" si="43"/>
        <v>0</v>
      </c>
      <c r="K275" s="16">
        <f t="shared" si="44"/>
        <v>0</v>
      </c>
      <c r="L275" s="22">
        <f t="shared" si="45"/>
        <v>0</v>
      </c>
      <c r="M275" s="23"/>
      <c r="N275" s="30">
        <f t="shared" si="46"/>
        <v>0</v>
      </c>
    </row>
    <row r="276" spans="1:14" ht="13.5" customHeight="1">
      <c r="A276" s="12"/>
      <c r="B276" s="26" t="e">
        <f>VLOOKUP(A276,入库表!C$4:D$700,2,0)</f>
        <v>#N/A</v>
      </c>
      <c r="C276" s="27" t="e">
        <f>VLOOKUP(A276,入库表!C$4:E$800,3,0)</f>
        <v>#N/A</v>
      </c>
      <c r="D276" s="15"/>
      <c r="E276" s="16"/>
      <c r="F276" s="28">
        <f t="shared" si="40"/>
        <v>0</v>
      </c>
      <c r="G276" s="16">
        <f t="shared" si="41"/>
        <v>0</v>
      </c>
      <c r="H276" s="28">
        <f t="shared" si="39"/>
        <v>0</v>
      </c>
      <c r="I276" s="16">
        <f t="shared" si="42"/>
        <v>0</v>
      </c>
      <c r="J276" s="29">
        <f t="shared" si="43"/>
        <v>0</v>
      </c>
      <c r="K276" s="16">
        <f t="shared" si="44"/>
        <v>0</v>
      </c>
      <c r="L276" s="22">
        <f t="shared" si="45"/>
        <v>0</v>
      </c>
      <c r="M276" s="23"/>
      <c r="N276" s="30">
        <f t="shared" si="46"/>
        <v>0</v>
      </c>
    </row>
    <row r="277" spans="1:14" ht="13.5" customHeight="1">
      <c r="A277" s="12"/>
      <c r="B277" s="26" t="e">
        <f>VLOOKUP(A277,入库表!C$4:D$700,2,0)</f>
        <v>#N/A</v>
      </c>
      <c r="C277" s="27" t="e">
        <f>VLOOKUP(A277,入库表!C$4:E$800,3,0)</f>
        <v>#N/A</v>
      </c>
      <c r="D277" s="15"/>
      <c r="E277" s="16"/>
      <c r="F277" s="28">
        <f t="shared" si="40"/>
        <v>0</v>
      </c>
      <c r="G277" s="16">
        <f t="shared" si="41"/>
        <v>0</v>
      </c>
      <c r="H277" s="28">
        <f t="shared" si="39"/>
        <v>0</v>
      </c>
      <c r="I277" s="16">
        <f t="shared" si="42"/>
        <v>0</v>
      </c>
      <c r="J277" s="29">
        <f t="shared" si="43"/>
        <v>0</v>
      </c>
      <c r="K277" s="16">
        <f t="shared" si="44"/>
        <v>0</v>
      </c>
      <c r="L277" s="22">
        <f t="shared" si="45"/>
        <v>0</v>
      </c>
      <c r="M277" s="23"/>
      <c r="N277" s="30">
        <f t="shared" si="46"/>
        <v>0</v>
      </c>
    </row>
    <row r="278" spans="1:14" ht="13.5" customHeight="1">
      <c r="A278" s="12"/>
      <c r="B278" s="26" t="e">
        <f>VLOOKUP(A278,入库表!C$4:D$700,2,0)</f>
        <v>#N/A</v>
      </c>
      <c r="C278" s="27" t="e">
        <f>VLOOKUP(A278,入库表!C$4:E$800,3,0)</f>
        <v>#N/A</v>
      </c>
      <c r="D278" s="15"/>
      <c r="E278" s="16"/>
      <c r="F278" s="28">
        <f t="shared" si="40"/>
        <v>0</v>
      </c>
      <c r="G278" s="16">
        <f t="shared" si="41"/>
        <v>0</v>
      </c>
      <c r="H278" s="28">
        <f t="shared" si="39"/>
        <v>0</v>
      </c>
      <c r="I278" s="16">
        <f t="shared" si="42"/>
        <v>0</v>
      </c>
      <c r="J278" s="29">
        <f t="shared" si="43"/>
        <v>0</v>
      </c>
      <c r="K278" s="16">
        <f t="shared" si="44"/>
        <v>0</v>
      </c>
      <c r="L278" s="22">
        <f t="shared" si="45"/>
        <v>0</v>
      </c>
      <c r="M278" s="23"/>
      <c r="N278" s="30">
        <f t="shared" si="46"/>
        <v>0</v>
      </c>
    </row>
    <row r="279" spans="1:14" ht="13.5" customHeight="1">
      <c r="A279" s="12"/>
      <c r="B279" s="26" t="e">
        <f>VLOOKUP(A279,入库表!C$4:D$700,2,0)</f>
        <v>#N/A</v>
      </c>
      <c r="C279" s="27" t="e">
        <f>VLOOKUP(A279,入库表!C$4:E$800,3,0)</f>
        <v>#N/A</v>
      </c>
      <c r="D279" s="15"/>
      <c r="E279" s="16"/>
      <c r="F279" s="28">
        <f t="shared" si="40"/>
        <v>0</v>
      </c>
      <c r="G279" s="16">
        <f t="shared" si="41"/>
        <v>0</v>
      </c>
      <c r="H279" s="28">
        <f t="shared" si="39"/>
        <v>0</v>
      </c>
      <c r="I279" s="16">
        <f t="shared" si="42"/>
        <v>0</v>
      </c>
      <c r="J279" s="29">
        <f t="shared" si="43"/>
        <v>0</v>
      </c>
      <c r="K279" s="16">
        <f t="shared" si="44"/>
        <v>0</v>
      </c>
      <c r="L279" s="22">
        <f t="shared" si="45"/>
        <v>0</v>
      </c>
      <c r="M279" s="23"/>
      <c r="N279" s="30">
        <f t="shared" si="46"/>
        <v>0</v>
      </c>
    </row>
    <row r="280" spans="1:14" ht="13.5" customHeight="1">
      <c r="A280" s="12"/>
      <c r="B280" s="26" t="e">
        <f>VLOOKUP(A280,入库表!C$4:D$700,2,0)</f>
        <v>#N/A</v>
      </c>
      <c r="C280" s="27" t="e">
        <f>VLOOKUP(A280,入库表!C$4:E$800,3,0)</f>
        <v>#N/A</v>
      </c>
      <c r="D280" s="15"/>
      <c r="E280" s="16"/>
      <c r="F280" s="28">
        <f t="shared" si="40"/>
        <v>0</v>
      </c>
      <c r="G280" s="16">
        <f t="shared" si="41"/>
        <v>0</v>
      </c>
      <c r="H280" s="28">
        <f t="shared" si="39"/>
        <v>0</v>
      </c>
      <c r="I280" s="16">
        <f t="shared" si="42"/>
        <v>0</v>
      </c>
      <c r="J280" s="29">
        <f t="shared" si="43"/>
        <v>0</v>
      </c>
      <c r="K280" s="16">
        <f t="shared" si="44"/>
        <v>0</v>
      </c>
      <c r="L280" s="22">
        <f t="shared" si="45"/>
        <v>0</v>
      </c>
      <c r="M280" s="23"/>
      <c r="N280" s="30">
        <f t="shared" si="46"/>
        <v>0</v>
      </c>
    </row>
    <row r="281" spans="1:14" ht="13.5" customHeight="1">
      <c r="A281" s="12"/>
      <c r="B281" s="26" t="e">
        <f>VLOOKUP(A281,入库表!C$4:D$700,2,0)</f>
        <v>#N/A</v>
      </c>
      <c r="C281" s="27" t="e">
        <f>VLOOKUP(A281,入库表!C$4:E$800,3,0)</f>
        <v>#N/A</v>
      </c>
      <c r="D281" s="15"/>
      <c r="E281" s="16"/>
      <c r="F281" s="28">
        <f t="shared" si="40"/>
        <v>0</v>
      </c>
      <c r="G281" s="16">
        <f t="shared" si="41"/>
        <v>0</v>
      </c>
      <c r="H281" s="28">
        <f t="shared" si="39"/>
        <v>0</v>
      </c>
      <c r="I281" s="16">
        <f t="shared" si="42"/>
        <v>0</v>
      </c>
      <c r="J281" s="29">
        <f t="shared" si="43"/>
        <v>0</v>
      </c>
      <c r="K281" s="16">
        <f t="shared" si="44"/>
        <v>0</v>
      </c>
      <c r="L281" s="22">
        <f t="shared" si="45"/>
        <v>0</v>
      </c>
      <c r="M281" s="23"/>
      <c r="N281" s="30">
        <f t="shared" si="46"/>
        <v>0</v>
      </c>
    </row>
    <row r="282" spans="1:14" ht="13.5" customHeight="1">
      <c r="A282" s="12"/>
      <c r="B282" s="26" t="e">
        <f>VLOOKUP(A282,入库表!C$4:D$700,2,0)</f>
        <v>#N/A</v>
      </c>
      <c r="C282" s="27" t="e">
        <f>VLOOKUP(A282,入库表!C$4:E$800,3,0)</f>
        <v>#N/A</v>
      </c>
      <c r="D282" s="15"/>
      <c r="E282" s="16"/>
      <c r="F282" s="28">
        <f t="shared" si="40"/>
        <v>0</v>
      </c>
      <c r="G282" s="16">
        <f t="shared" si="41"/>
        <v>0</v>
      </c>
      <c r="H282" s="28">
        <f t="shared" si="39"/>
        <v>0</v>
      </c>
      <c r="I282" s="16">
        <f t="shared" si="42"/>
        <v>0</v>
      </c>
      <c r="J282" s="29">
        <f t="shared" si="43"/>
        <v>0</v>
      </c>
      <c r="K282" s="16">
        <f t="shared" si="44"/>
        <v>0</v>
      </c>
      <c r="L282" s="22">
        <f t="shared" si="45"/>
        <v>0</v>
      </c>
      <c r="M282" s="23"/>
      <c r="N282" s="30">
        <f t="shared" si="46"/>
        <v>0</v>
      </c>
    </row>
    <row r="283" spans="1:14" ht="13.5" customHeight="1">
      <c r="A283" s="12"/>
      <c r="B283" s="26" t="e">
        <f>VLOOKUP(A283,入库表!C$4:D$700,2,0)</f>
        <v>#N/A</v>
      </c>
      <c r="C283" s="27" t="e">
        <f>VLOOKUP(A283,入库表!C$4:E$800,3,0)</f>
        <v>#N/A</v>
      </c>
      <c r="D283" s="15"/>
      <c r="E283" s="16"/>
      <c r="F283" s="28">
        <f t="shared" si="40"/>
        <v>0</v>
      </c>
      <c r="G283" s="16">
        <f t="shared" si="41"/>
        <v>0</v>
      </c>
      <c r="H283" s="28">
        <f t="shared" si="39"/>
        <v>0</v>
      </c>
      <c r="I283" s="16">
        <f t="shared" si="42"/>
        <v>0</v>
      </c>
      <c r="J283" s="29">
        <f t="shared" si="43"/>
        <v>0</v>
      </c>
      <c r="K283" s="16">
        <f t="shared" si="44"/>
        <v>0</v>
      </c>
      <c r="L283" s="22">
        <f t="shared" si="45"/>
        <v>0</v>
      </c>
      <c r="M283" s="23"/>
      <c r="N283" s="30">
        <f t="shared" si="46"/>
        <v>0</v>
      </c>
    </row>
    <row r="284" spans="1:14" ht="13.5" customHeight="1">
      <c r="A284" s="12"/>
      <c r="B284" s="26" t="e">
        <f>VLOOKUP(A284,入库表!C$4:D$700,2,0)</f>
        <v>#N/A</v>
      </c>
      <c r="C284" s="27" t="e">
        <f>VLOOKUP(A284,入库表!C$4:E$800,3,0)</f>
        <v>#N/A</v>
      </c>
      <c r="D284" s="15"/>
      <c r="E284" s="16"/>
      <c r="F284" s="28">
        <f t="shared" si="40"/>
        <v>0</v>
      </c>
      <c r="G284" s="16">
        <f t="shared" si="41"/>
        <v>0</v>
      </c>
      <c r="H284" s="28">
        <f t="shared" si="39"/>
        <v>0</v>
      </c>
      <c r="I284" s="16">
        <f t="shared" si="42"/>
        <v>0</v>
      </c>
      <c r="J284" s="29">
        <f t="shared" si="43"/>
        <v>0</v>
      </c>
      <c r="K284" s="16">
        <f t="shared" si="44"/>
        <v>0</v>
      </c>
      <c r="L284" s="22">
        <f t="shared" si="45"/>
        <v>0</v>
      </c>
      <c r="M284" s="23"/>
      <c r="N284" s="30">
        <f t="shared" si="46"/>
        <v>0</v>
      </c>
    </row>
    <row r="285" spans="1:14" ht="13.5" customHeight="1">
      <c r="A285" s="12"/>
      <c r="B285" s="26" t="e">
        <f>VLOOKUP(A285,入库表!C$4:D$700,2,0)</f>
        <v>#N/A</v>
      </c>
      <c r="C285" s="27" t="e">
        <f>VLOOKUP(A285,入库表!C$4:E$800,3,0)</f>
        <v>#N/A</v>
      </c>
      <c r="D285" s="15"/>
      <c r="E285" s="16"/>
      <c r="F285" s="28">
        <f t="shared" si="40"/>
        <v>0</v>
      </c>
      <c r="G285" s="16">
        <f t="shared" si="41"/>
        <v>0</v>
      </c>
      <c r="H285" s="28">
        <f t="shared" si="39"/>
        <v>0</v>
      </c>
      <c r="I285" s="16">
        <f t="shared" si="42"/>
        <v>0</v>
      </c>
      <c r="J285" s="29">
        <f t="shared" si="43"/>
        <v>0</v>
      </c>
      <c r="K285" s="16">
        <f t="shared" si="44"/>
        <v>0</v>
      </c>
      <c r="L285" s="22">
        <f t="shared" si="45"/>
        <v>0</v>
      </c>
      <c r="M285" s="23"/>
      <c r="N285" s="30">
        <f t="shared" si="46"/>
        <v>0</v>
      </c>
    </row>
    <row r="286" spans="1:14" ht="13.5" customHeight="1">
      <c r="A286" s="12"/>
      <c r="B286" s="26" t="e">
        <f>VLOOKUP(A286,入库表!C$4:D$700,2,0)</f>
        <v>#N/A</v>
      </c>
      <c r="C286" s="27" t="e">
        <f>VLOOKUP(A286,入库表!C$4:E$800,3,0)</f>
        <v>#N/A</v>
      </c>
      <c r="D286" s="15"/>
      <c r="E286" s="16"/>
      <c r="F286" s="28">
        <f t="shared" si="40"/>
        <v>0</v>
      </c>
      <c r="G286" s="16">
        <f t="shared" si="41"/>
        <v>0</v>
      </c>
      <c r="H286" s="28">
        <f t="shared" si="39"/>
        <v>0</v>
      </c>
      <c r="I286" s="16">
        <f t="shared" si="42"/>
        <v>0</v>
      </c>
      <c r="J286" s="29">
        <f t="shared" si="43"/>
        <v>0</v>
      </c>
      <c r="K286" s="16">
        <f t="shared" si="44"/>
        <v>0</v>
      </c>
      <c r="L286" s="22">
        <f t="shared" si="45"/>
        <v>0</v>
      </c>
      <c r="M286" s="23"/>
      <c r="N286" s="30">
        <f t="shared" si="46"/>
        <v>0</v>
      </c>
    </row>
    <row r="287" spans="1:14" ht="13.5" customHeight="1">
      <c r="A287" s="12"/>
      <c r="B287" s="26" t="e">
        <f>VLOOKUP(A287,入库表!C$4:D$700,2,0)</f>
        <v>#N/A</v>
      </c>
      <c r="C287" s="27" t="e">
        <f>VLOOKUP(A287,入库表!C$4:E$800,3,0)</f>
        <v>#N/A</v>
      </c>
      <c r="D287" s="15"/>
      <c r="E287" s="16"/>
      <c r="F287" s="28">
        <f t="shared" si="40"/>
        <v>0</v>
      </c>
      <c r="G287" s="16">
        <f t="shared" si="41"/>
        <v>0</v>
      </c>
      <c r="H287" s="28">
        <f t="shared" si="39"/>
        <v>0</v>
      </c>
      <c r="I287" s="16">
        <f t="shared" si="42"/>
        <v>0</v>
      </c>
      <c r="J287" s="29">
        <f t="shared" si="43"/>
        <v>0</v>
      </c>
      <c r="K287" s="16">
        <f t="shared" si="44"/>
        <v>0</v>
      </c>
      <c r="L287" s="22">
        <f t="shared" si="45"/>
        <v>0</v>
      </c>
      <c r="M287" s="23"/>
      <c r="N287" s="30">
        <f t="shared" si="46"/>
        <v>0</v>
      </c>
    </row>
    <row r="288" spans="1:14" ht="13.5" customHeight="1">
      <c r="A288" s="12"/>
      <c r="B288" s="26" t="e">
        <f>VLOOKUP(A288,入库表!C$4:D$700,2,0)</f>
        <v>#N/A</v>
      </c>
      <c r="C288" s="27" t="e">
        <f>VLOOKUP(A288,入库表!C$4:E$800,3,0)</f>
        <v>#N/A</v>
      </c>
      <c r="D288" s="15"/>
      <c r="E288" s="16"/>
      <c r="F288" s="28">
        <f t="shared" si="40"/>
        <v>0</v>
      </c>
      <c r="G288" s="16">
        <f t="shared" si="41"/>
        <v>0</v>
      </c>
      <c r="H288" s="28">
        <f t="shared" si="39"/>
        <v>0</v>
      </c>
      <c r="I288" s="16">
        <f t="shared" si="42"/>
        <v>0</v>
      </c>
      <c r="J288" s="29">
        <f t="shared" si="43"/>
        <v>0</v>
      </c>
      <c r="K288" s="16">
        <f t="shared" si="44"/>
        <v>0</v>
      </c>
      <c r="L288" s="22">
        <f t="shared" si="45"/>
        <v>0</v>
      </c>
      <c r="M288" s="23"/>
      <c r="N288" s="30">
        <f t="shared" si="46"/>
        <v>0</v>
      </c>
    </row>
    <row r="289" spans="1:14" ht="13.5" customHeight="1">
      <c r="A289" s="12"/>
      <c r="B289" s="26" t="e">
        <f>VLOOKUP(A289,入库表!C$4:D$700,2,0)</f>
        <v>#N/A</v>
      </c>
      <c r="C289" s="27" t="e">
        <f>VLOOKUP(A289,入库表!C$4:E$800,3,0)</f>
        <v>#N/A</v>
      </c>
      <c r="D289" s="15"/>
      <c r="E289" s="16"/>
      <c r="F289" s="28">
        <f t="shared" si="40"/>
        <v>0</v>
      </c>
      <c r="G289" s="16">
        <f t="shared" si="41"/>
        <v>0</v>
      </c>
      <c r="H289" s="28">
        <f t="shared" si="39"/>
        <v>0</v>
      </c>
      <c r="I289" s="16">
        <f t="shared" si="42"/>
        <v>0</v>
      </c>
      <c r="J289" s="29">
        <f t="shared" si="43"/>
        <v>0</v>
      </c>
      <c r="K289" s="16">
        <f t="shared" si="44"/>
        <v>0</v>
      </c>
      <c r="L289" s="22">
        <f t="shared" si="45"/>
        <v>0</v>
      </c>
      <c r="M289" s="23"/>
      <c r="N289" s="30">
        <f t="shared" si="46"/>
        <v>0</v>
      </c>
    </row>
    <row r="290" spans="1:14" ht="13.5" customHeight="1">
      <c r="A290" s="12"/>
      <c r="B290" s="26" t="e">
        <f>VLOOKUP(A290,入库表!C$4:D$700,2,0)</f>
        <v>#N/A</v>
      </c>
      <c r="C290" s="27" t="e">
        <f>VLOOKUP(A290,入库表!C$4:E$800,3,0)</f>
        <v>#N/A</v>
      </c>
      <c r="D290" s="15"/>
      <c r="E290" s="16"/>
      <c r="F290" s="28">
        <f t="shared" si="40"/>
        <v>0</v>
      </c>
      <c r="G290" s="16">
        <f t="shared" si="41"/>
        <v>0</v>
      </c>
      <c r="H290" s="28">
        <f t="shared" si="39"/>
        <v>0</v>
      </c>
      <c r="I290" s="16">
        <f t="shared" si="42"/>
        <v>0</v>
      </c>
      <c r="J290" s="29">
        <f t="shared" si="43"/>
        <v>0</v>
      </c>
      <c r="K290" s="16">
        <f t="shared" si="44"/>
        <v>0</v>
      </c>
      <c r="L290" s="22">
        <f t="shared" si="45"/>
        <v>0</v>
      </c>
      <c r="M290" s="23"/>
      <c r="N290" s="30">
        <f t="shared" si="46"/>
        <v>0</v>
      </c>
    </row>
    <row r="291" spans="1:14" ht="13.5" customHeight="1">
      <c r="A291" s="12"/>
      <c r="B291" s="26" t="e">
        <f>VLOOKUP(A291,入库表!C$4:D$700,2,0)</f>
        <v>#N/A</v>
      </c>
      <c r="C291" s="27" t="e">
        <f>VLOOKUP(A291,入库表!C$4:E$800,3,0)</f>
        <v>#N/A</v>
      </c>
      <c r="D291" s="15"/>
      <c r="E291" s="16"/>
      <c r="F291" s="28">
        <f t="shared" si="40"/>
        <v>0</v>
      </c>
      <c r="G291" s="16">
        <f t="shared" si="41"/>
        <v>0</v>
      </c>
      <c r="H291" s="28">
        <f t="shared" si="39"/>
        <v>0</v>
      </c>
      <c r="I291" s="16">
        <f t="shared" si="42"/>
        <v>0</v>
      </c>
      <c r="J291" s="29">
        <f t="shared" si="43"/>
        <v>0</v>
      </c>
      <c r="K291" s="16">
        <f t="shared" si="44"/>
        <v>0</v>
      </c>
      <c r="L291" s="22">
        <f t="shared" si="45"/>
        <v>0</v>
      </c>
      <c r="M291" s="23"/>
      <c r="N291" s="30">
        <f t="shared" si="46"/>
        <v>0</v>
      </c>
    </row>
    <row r="292" spans="1:14" ht="13.5" customHeight="1">
      <c r="A292" s="12"/>
      <c r="B292" s="26" t="e">
        <f>VLOOKUP(A292,入库表!C$4:D$700,2,0)</f>
        <v>#N/A</v>
      </c>
      <c r="C292" s="27" t="e">
        <f>VLOOKUP(A292,入库表!C$4:E$800,3,0)</f>
        <v>#N/A</v>
      </c>
      <c r="D292" s="15"/>
      <c r="E292" s="16"/>
      <c r="F292" s="28">
        <f t="shared" si="40"/>
        <v>0</v>
      </c>
      <c r="G292" s="16">
        <f t="shared" si="41"/>
        <v>0</v>
      </c>
      <c r="H292" s="28">
        <f t="shared" si="39"/>
        <v>0</v>
      </c>
      <c r="I292" s="16">
        <f t="shared" si="42"/>
        <v>0</v>
      </c>
      <c r="J292" s="29">
        <f t="shared" si="43"/>
        <v>0</v>
      </c>
      <c r="K292" s="16">
        <f t="shared" si="44"/>
        <v>0</v>
      </c>
      <c r="L292" s="22">
        <f t="shared" si="45"/>
        <v>0</v>
      </c>
      <c r="M292" s="23"/>
      <c r="N292" s="30">
        <f t="shared" si="46"/>
        <v>0</v>
      </c>
    </row>
    <row r="293" spans="1:14" ht="13.5" customHeight="1">
      <c r="A293" s="12"/>
      <c r="B293" s="26" t="e">
        <f>VLOOKUP(A293,入库表!C$4:D$700,2,0)</f>
        <v>#N/A</v>
      </c>
      <c r="C293" s="27" t="e">
        <f>VLOOKUP(A293,入库表!C$4:E$800,3,0)</f>
        <v>#N/A</v>
      </c>
      <c r="D293" s="15"/>
      <c r="E293" s="16"/>
      <c r="F293" s="28">
        <f t="shared" si="40"/>
        <v>0</v>
      </c>
      <c r="G293" s="16">
        <f t="shared" si="41"/>
        <v>0</v>
      </c>
      <c r="H293" s="28">
        <f t="shared" si="39"/>
        <v>0</v>
      </c>
      <c r="I293" s="16">
        <f t="shared" si="42"/>
        <v>0</v>
      </c>
      <c r="J293" s="29">
        <f t="shared" si="43"/>
        <v>0</v>
      </c>
      <c r="K293" s="16">
        <f t="shared" si="44"/>
        <v>0</v>
      </c>
      <c r="L293" s="22">
        <f t="shared" si="45"/>
        <v>0</v>
      </c>
      <c r="M293" s="23"/>
      <c r="N293" s="30">
        <f t="shared" si="46"/>
        <v>0</v>
      </c>
    </row>
    <row r="294" spans="1:14" ht="13.5" customHeight="1">
      <c r="A294" s="12"/>
      <c r="B294" s="26" t="e">
        <f>VLOOKUP(A294,入库表!C$4:D$700,2,0)</f>
        <v>#N/A</v>
      </c>
      <c r="C294" s="27" t="e">
        <f>VLOOKUP(A294,入库表!C$4:E$800,3,0)</f>
        <v>#N/A</v>
      </c>
      <c r="D294" s="15"/>
      <c r="E294" s="16"/>
      <c r="F294" s="28">
        <f t="shared" si="40"/>
        <v>0</v>
      </c>
      <c r="G294" s="16">
        <f t="shared" si="41"/>
        <v>0</v>
      </c>
      <c r="H294" s="28">
        <f t="shared" si="39"/>
        <v>0</v>
      </c>
      <c r="I294" s="16">
        <f t="shared" si="42"/>
        <v>0</v>
      </c>
      <c r="J294" s="29">
        <f t="shared" si="43"/>
        <v>0</v>
      </c>
      <c r="K294" s="16">
        <f t="shared" si="44"/>
        <v>0</v>
      </c>
      <c r="L294" s="22">
        <f t="shared" si="45"/>
        <v>0</v>
      </c>
      <c r="M294" s="23"/>
      <c r="N294" s="30">
        <f t="shared" si="46"/>
        <v>0</v>
      </c>
    </row>
    <row r="295" spans="1:14" ht="13.5" customHeight="1">
      <c r="A295" s="12"/>
      <c r="B295" s="26" t="e">
        <f>VLOOKUP(A295,入库表!C$4:D$700,2,0)</f>
        <v>#N/A</v>
      </c>
      <c r="C295" s="27" t="e">
        <f>VLOOKUP(A295,入库表!C$4:E$800,3,0)</f>
        <v>#N/A</v>
      </c>
      <c r="D295" s="15"/>
      <c r="E295" s="16"/>
      <c r="F295" s="28">
        <f t="shared" si="40"/>
        <v>0</v>
      </c>
      <c r="G295" s="16">
        <f t="shared" si="41"/>
        <v>0</v>
      </c>
      <c r="H295" s="28">
        <f t="shared" si="39"/>
        <v>0</v>
      </c>
      <c r="I295" s="16">
        <f t="shared" si="42"/>
        <v>0</v>
      </c>
      <c r="J295" s="29">
        <f t="shared" si="43"/>
        <v>0</v>
      </c>
      <c r="K295" s="16">
        <f t="shared" si="44"/>
        <v>0</v>
      </c>
      <c r="L295" s="22">
        <f t="shared" si="45"/>
        <v>0</v>
      </c>
      <c r="M295" s="23"/>
      <c r="N295" s="30">
        <f t="shared" si="46"/>
        <v>0</v>
      </c>
    </row>
    <row r="296" spans="1:14" ht="13.5" customHeight="1">
      <c r="A296" s="12"/>
      <c r="B296" s="26" t="e">
        <f>VLOOKUP(A296,入库表!C$4:D$700,2,0)</f>
        <v>#N/A</v>
      </c>
      <c r="C296" s="27" t="e">
        <f>VLOOKUP(A296,入库表!C$4:E$800,3,0)</f>
        <v>#N/A</v>
      </c>
      <c r="D296" s="15"/>
      <c r="E296" s="16"/>
      <c r="F296" s="28">
        <f t="shared" si="40"/>
        <v>0</v>
      </c>
      <c r="G296" s="16">
        <f t="shared" si="41"/>
        <v>0</v>
      </c>
      <c r="H296" s="28">
        <f t="shared" si="39"/>
        <v>0</v>
      </c>
      <c r="I296" s="16">
        <f t="shared" si="42"/>
        <v>0</v>
      </c>
      <c r="J296" s="29">
        <f t="shared" si="43"/>
        <v>0</v>
      </c>
      <c r="K296" s="16">
        <f t="shared" si="44"/>
        <v>0</v>
      </c>
      <c r="L296" s="22">
        <f t="shared" si="45"/>
        <v>0</v>
      </c>
      <c r="M296" s="23"/>
      <c r="N296" s="30">
        <f t="shared" si="46"/>
        <v>0</v>
      </c>
    </row>
    <row r="297" spans="1:14" ht="13.5" customHeight="1">
      <c r="A297" s="12"/>
      <c r="B297" s="26" t="e">
        <f>VLOOKUP(A297,入库表!C$4:D$700,2,0)</f>
        <v>#N/A</v>
      </c>
      <c r="C297" s="27" t="e">
        <f>VLOOKUP(A297,入库表!C$4:E$800,3,0)</f>
        <v>#N/A</v>
      </c>
      <c r="D297" s="15"/>
      <c r="E297" s="16"/>
      <c r="F297" s="28">
        <f t="shared" si="40"/>
        <v>0</v>
      </c>
      <c r="G297" s="16">
        <f t="shared" si="41"/>
        <v>0</v>
      </c>
      <c r="H297" s="28">
        <f t="shared" si="39"/>
        <v>0</v>
      </c>
      <c r="I297" s="16">
        <f t="shared" si="42"/>
        <v>0</v>
      </c>
      <c r="J297" s="29">
        <f t="shared" si="43"/>
        <v>0</v>
      </c>
      <c r="K297" s="16">
        <f t="shared" si="44"/>
        <v>0</v>
      </c>
      <c r="L297" s="22">
        <f t="shared" si="45"/>
        <v>0</v>
      </c>
      <c r="M297" s="23"/>
      <c r="N297" s="30">
        <f t="shared" si="46"/>
        <v>0</v>
      </c>
    </row>
  </sheetData>
  <sheetProtection selectLockedCells="1"/>
  <mergeCells count="9">
    <mergeCell ref="A1:N1"/>
    <mergeCell ref="D2:E2"/>
    <mergeCell ref="F2:G2"/>
    <mergeCell ref="H2:I2"/>
    <mergeCell ref="J2:K2"/>
    <mergeCell ref="A2:A3"/>
    <mergeCell ref="B2:B3"/>
    <mergeCell ref="C2:C3"/>
    <mergeCell ref="L2:L3"/>
  </mergeCells>
  <phoneticPr fontId="22" type="noConversion"/>
  <printOptions horizontalCentered="1"/>
  <pageMargins left="0.26944444444444399" right="0.15972222222222199" top="0.73958333333333304" bottom="0.43958333333333299" header="0.28958333333333303" footer="0.28958333333333303"/>
  <pageSetup paperSize="34" scale="58" orientation="portrait" verticalDpi="200" r:id="rId1"/>
  <headerFooter alignWithMargins="0">
    <oddHeader>&amp;C0607材料收发存月报表</oddHeader>
    <oddFooter>&amp;L&amp;P/&amp;N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入库表!$C$4:$C$170</xm:f>
          </x14:formula1>
          <xm:sqref>A1:A1048576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selection sqref="A1:I1"/>
    </sheetView>
  </sheetViews>
  <sheetFormatPr defaultColWidth="9" defaultRowHeight="17.25"/>
  <cols>
    <col min="1" max="8" width="9" style="1"/>
  </cols>
  <sheetData>
    <row r="1" spans="1:9" ht="27.95" customHeight="1">
      <c r="A1" s="129" t="s">
        <v>51</v>
      </c>
      <c r="B1" s="129"/>
      <c r="C1" s="129"/>
      <c r="D1" s="129"/>
      <c r="E1" s="129"/>
      <c r="F1" s="129"/>
      <c r="G1" s="129"/>
      <c r="H1" s="129"/>
      <c r="I1" s="129"/>
    </row>
    <row r="2" spans="1:9" ht="24.95" customHeight="1">
      <c r="A2" s="108" t="s">
        <v>7</v>
      </c>
      <c r="B2" s="108" t="s">
        <v>52</v>
      </c>
      <c r="C2" s="146" t="s">
        <v>53</v>
      </c>
      <c r="D2" s="146"/>
      <c r="E2" s="146"/>
      <c r="F2" s="146"/>
      <c r="G2" s="146"/>
      <c r="H2" s="146"/>
      <c r="I2" s="109"/>
    </row>
    <row r="3" spans="1:9" ht="24.95" customHeight="1">
      <c r="A3" s="108">
        <v>1</v>
      </c>
      <c r="B3" s="110" t="s">
        <v>54</v>
      </c>
      <c r="C3" s="111" t="s">
        <v>55</v>
      </c>
      <c r="D3" s="110"/>
      <c r="E3" s="110"/>
      <c r="F3" s="110"/>
      <c r="G3" s="110"/>
      <c r="H3" s="110"/>
      <c r="I3" s="109"/>
    </row>
    <row r="4" spans="1:9" ht="24.95" customHeight="1">
      <c r="A4" s="108">
        <v>2</v>
      </c>
      <c r="B4" s="110" t="s">
        <v>56</v>
      </c>
      <c r="C4" s="111" t="s">
        <v>57</v>
      </c>
      <c r="D4" s="110"/>
      <c r="E4" s="110"/>
      <c r="F4" s="110"/>
      <c r="G4" s="110"/>
      <c r="H4" s="110"/>
      <c r="I4" s="109"/>
    </row>
    <row r="5" spans="1:9" ht="24.95" customHeight="1">
      <c r="A5" s="108">
        <v>3</v>
      </c>
      <c r="B5" s="110" t="s">
        <v>30</v>
      </c>
      <c r="C5" s="111" t="s">
        <v>58</v>
      </c>
      <c r="D5" s="110"/>
      <c r="E5" s="110"/>
      <c r="F5" s="110"/>
      <c r="G5" s="110"/>
      <c r="H5" s="110"/>
      <c r="I5" s="109"/>
    </row>
    <row r="6" spans="1:9" ht="24.95" customHeight="1">
      <c r="A6" s="108">
        <v>4</v>
      </c>
      <c r="B6" s="110" t="s">
        <v>36</v>
      </c>
      <c r="C6" s="111" t="s">
        <v>59</v>
      </c>
      <c r="D6" s="110"/>
      <c r="E6" s="110"/>
      <c r="F6" s="110"/>
      <c r="G6" s="110"/>
      <c r="H6" s="110"/>
      <c r="I6" s="109"/>
    </row>
    <row r="7" spans="1:9" ht="24.95" customHeight="1">
      <c r="A7" s="108">
        <v>5</v>
      </c>
      <c r="B7" s="110" t="s">
        <v>41</v>
      </c>
      <c r="C7" s="111" t="s">
        <v>60</v>
      </c>
      <c r="D7" s="110"/>
      <c r="E7" s="110"/>
      <c r="F7" s="110"/>
      <c r="G7" s="110"/>
      <c r="H7" s="110"/>
      <c r="I7" s="109"/>
    </row>
    <row r="8" spans="1:9" ht="16.5">
      <c r="A8" s="112">
        <v>6</v>
      </c>
      <c r="B8" s="147" t="s">
        <v>61</v>
      </c>
      <c r="C8" s="148"/>
      <c r="D8" s="148"/>
      <c r="E8" s="148"/>
      <c r="F8" s="148"/>
      <c r="G8" s="148"/>
      <c r="H8" s="148"/>
      <c r="I8" s="109"/>
    </row>
    <row r="9" spans="1:9" ht="34.5" customHeight="1">
      <c r="A9" s="113"/>
      <c r="B9" s="148"/>
      <c r="C9" s="148"/>
      <c r="D9" s="148"/>
      <c r="E9" s="148"/>
      <c r="F9" s="148"/>
      <c r="G9" s="148"/>
      <c r="H9" s="148"/>
      <c r="I9" s="109"/>
    </row>
    <row r="10" spans="1:9">
      <c r="A10" s="114"/>
      <c r="B10" s="148"/>
      <c r="C10" s="148"/>
      <c r="D10" s="148"/>
      <c r="E10" s="148"/>
      <c r="F10" s="148"/>
      <c r="G10" s="148"/>
      <c r="H10" s="148"/>
      <c r="I10" s="115"/>
    </row>
  </sheetData>
  <mergeCells count="3">
    <mergeCell ref="A1:I1"/>
    <mergeCell ref="C2:H2"/>
    <mergeCell ref="B8:H10"/>
  </mergeCells>
  <phoneticPr fontId="22" type="noConversion"/>
  <pageMargins left="0.75" right="0.75" top="1" bottom="1" header="0.50972222222222197" footer="0.50972222222222197"/>
  <pageSetup paperSize="9" scale="8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17</vt:i4>
      </vt:variant>
    </vt:vector>
  </HeadingPairs>
  <TitlesOfParts>
    <vt:vector size="24" baseType="lpstr">
      <vt:lpstr>主页</vt:lpstr>
      <vt:lpstr>入库表</vt:lpstr>
      <vt:lpstr>出库表</vt:lpstr>
      <vt:lpstr>入库记录</vt:lpstr>
      <vt:lpstr>出库记录</vt:lpstr>
      <vt:lpstr>材料汇总</vt:lpstr>
      <vt:lpstr>使用说明</vt:lpstr>
      <vt:lpstr>codein</vt:lpstr>
      <vt:lpstr>codein1</vt:lpstr>
      <vt:lpstr>codeout</vt:lpstr>
      <vt:lpstr>codeout1</vt:lpstr>
      <vt:lpstr>comein</vt:lpstr>
      <vt:lpstr>comeout</vt:lpstr>
      <vt:lpstr>ddd</vt:lpstr>
      <vt:lpstr>kk</vt:lpstr>
      <vt:lpstr>材料汇总!Print_Area</vt:lpstr>
      <vt:lpstr>出库记录!Print_Area</vt:lpstr>
      <vt:lpstr>入库表!Print_Area</vt:lpstr>
      <vt:lpstr>入库记录!Print_Area</vt:lpstr>
      <vt:lpstr>材料汇总!Print_Titles</vt:lpstr>
      <vt:lpstr>sumin</vt:lpstr>
      <vt:lpstr>sumout</vt:lpstr>
      <vt:lpstr>totalin</vt:lpstr>
      <vt:lpstr>totalout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GF-965</dc:creator>
  <cp:lastModifiedBy>Hayekw</cp:lastModifiedBy>
  <cp:revision>1</cp:revision>
  <cp:lastPrinted>2017-12-04T02:45:34Z</cp:lastPrinted>
  <dcterms:created xsi:type="dcterms:W3CDTF">2004-12-13T06:07:34Z</dcterms:created>
  <dcterms:modified xsi:type="dcterms:W3CDTF">2017-12-04T02:45:47Z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